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нна\Desktop\ПФХД 2024\"/>
    </mc:Choice>
  </mc:AlternateContent>
  <bookViews>
    <workbookView xWindow="0" yWindow="0" windowWidth="28800" windowHeight="12000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выплаты'!$A$164</definedName>
    <definedName name="IS_DOCUMENT" localSheetId="1">'ФХД_ Сведения по выплатам на з'!$A$35</definedName>
  </definedNames>
  <calcPr calcId="162913"/>
</workbook>
</file>

<file path=xl/calcChain.xml><?xml version="1.0" encoding="utf-8"?>
<calcChain xmlns="http://schemas.openxmlformats.org/spreadsheetml/2006/main">
  <c r="V39" i="1" l="1"/>
  <c r="V38" i="1"/>
  <c r="U39" i="1"/>
  <c r="U38" i="1"/>
  <c r="U42" i="1"/>
  <c r="U48" i="1" l="1"/>
  <c r="V48" i="1"/>
  <c r="V47" i="1"/>
  <c r="U47" i="1"/>
  <c r="Z44" i="1"/>
  <c r="V44" i="1"/>
  <c r="U44" i="1"/>
  <c r="Z43" i="1"/>
  <c r="AA61" i="1"/>
  <c r="U60" i="1"/>
  <c r="Y60" i="1"/>
  <c r="X60" i="1"/>
  <c r="W60" i="1"/>
  <c r="V60" i="1"/>
  <c r="Y59" i="1"/>
  <c r="X59" i="1"/>
  <c r="W59" i="1"/>
  <c r="W61" i="1" s="1"/>
  <c r="V59" i="1"/>
  <c r="V61" i="1" s="1"/>
  <c r="U59" i="1"/>
  <c r="Y61" i="1"/>
  <c r="X61" i="1"/>
  <c r="X55" i="1"/>
  <c r="W55" i="1"/>
  <c r="U55" i="1"/>
  <c r="Y55" i="1"/>
  <c r="V55" i="1"/>
  <c r="V42" i="1"/>
  <c r="Z42" i="1" s="1"/>
  <c r="V49" i="1"/>
  <c r="W47" i="1"/>
  <c r="Y47" i="1"/>
  <c r="AA49" i="1"/>
  <c r="X47" i="1"/>
  <c r="W49" i="1"/>
  <c r="Y49" i="1"/>
  <c r="X49" i="1"/>
  <c r="U61" i="1" l="1"/>
  <c r="Z61" i="1"/>
  <c r="Z55" i="1"/>
  <c r="U49" i="1"/>
  <c r="Z49" i="1"/>
</calcChain>
</file>

<file path=xl/sharedStrings.xml><?xml version="1.0" encoding="utf-8"?>
<sst xmlns="http://schemas.openxmlformats.org/spreadsheetml/2006/main" count="1758" uniqueCount="350">
  <si>
    <t/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</si>
  <si>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</si>
  <si>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</si>
  <si>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</si>
  <si>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____________         ____________________</t>
  </si>
  <si>
    <t xml:space="preserve">      (подпись)</t>
  </si>
  <si>
    <t>(расшифровка подписи)</t>
  </si>
  <si>
    <t>"27" июня  2024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</si>
  <si>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</si>
  <si>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</si>
  <si>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</si>
  <si>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</si>
  <si>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</si>
  <si>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</si>
  <si>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</si>
  <si>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</si>
  <si>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</si>
  <si>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</si>
  <si>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</si>
  <si>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</si>
  <si>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</si>
  <si>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</si>
  <si>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</si>
  <si>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</si>
  <si>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</si>
  <si>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</si>
  <si>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Отраслевой код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</si>
  <si>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</si>
  <si>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</si>
  <si>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</si>
  <si>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</si>
  <si>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</si>
  <si>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</si>
  <si>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</si>
  <si>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</si>
  <si>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</si>
  <si>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</si>
  <si>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</si>
  <si>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</si>
  <si>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</si>
  <si>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</si>
  <si>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</si>
  <si>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</si>
  <si>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</si>
  <si>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</si>
  <si>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</si>
  <si>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</si>
  <si>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</si>
  <si>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</si>
  <si>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</si>
  <si>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</si>
  <si>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План финансово-хозяйственной деятельности на 2024 г.</t>
  </si>
  <si>
    <t>и плановый период 2025 и 2026 годов</t>
  </si>
  <si>
    <t>от "27" июня 2024 г.</t>
  </si>
  <si>
    <t>Комитет по образованию администрации Всеволожского муниципального района Ленинградской области</t>
  </si>
  <si>
    <t>муниципальное общеобразовательное учреждение "Колтушская средняя общеобразовательная школа имени ак. И.П.Павлова"</t>
  </si>
  <si>
    <t>27.06.2024</t>
  </si>
  <si>
    <t>41390166</t>
  </si>
  <si>
    <t>015</t>
  </si>
  <si>
    <t>41391213</t>
  </si>
  <si>
    <t>4703031930</t>
  </si>
  <si>
    <t>470301001</t>
  </si>
  <si>
    <t>на 2024 г</t>
  </si>
  <si>
    <t>на 2025 г</t>
  </si>
  <si>
    <t>на 2026 г</t>
  </si>
  <si>
    <t>Аналитическая группа</t>
  </si>
  <si>
    <t>Выплаты, уменьшающие доход, всего</t>
  </si>
  <si>
    <t>3000</t>
  </si>
  <si>
    <t>100</t>
  </si>
  <si>
    <t>Доходы, всего:</t>
  </si>
  <si>
    <t>1000</t>
  </si>
  <si>
    <t>000</t>
  </si>
  <si>
    <t>0000000000000000000000000</t>
  </si>
  <si>
    <t>00000000000000000</t>
  </si>
  <si>
    <t>0</t>
  </si>
  <si>
    <t>0000</t>
  </si>
  <si>
    <t>0000000000</t>
  </si>
  <si>
    <t xml:space="preserve">   в том числе: доходы от собственности, всего</t>
  </si>
  <si>
    <t>1100</t>
  </si>
  <si>
    <t>120</t>
  </si>
  <si>
    <t xml:space="preserve">      Доходы от операционной аренды</t>
  </si>
  <si>
    <t>1110</t>
  </si>
  <si>
    <t>121</t>
  </si>
  <si>
    <t>01500000000002062</t>
  </si>
  <si>
    <t xml:space="preserve">   доходы от оказания услуг, работ, компенсации затрат учреждений, всего</t>
  </si>
  <si>
    <t>1200</t>
  </si>
  <si>
    <t>130</t>
  </si>
  <si>
    <t xml:space="preserve">      Доходы от оказания платных услуг (работ)</t>
  </si>
  <si>
    <t>131</t>
  </si>
  <si>
    <t>01500000000002064</t>
  </si>
  <si>
    <t xml:space="preserve">      в том числе: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</si>
  <si>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</si>
  <si>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 xml:space="preserve">         Субсидии на финансовое обеспечение выполнения государственного (муниципального) задания за счет средств бюджета МО "Всеволожский муниципальный район" Ленинградской области</t>
  </si>
  <si>
    <t>015012051</t>
  </si>
  <si>
    <t>01500000000005000</t>
  </si>
  <si>
    <t>015012270</t>
  </si>
  <si>
    <t>015012410</t>
  </si>
  <si>
    <t>01500000000004000</t>
  </si>
  <si>
    <t>015012420</t>
  </si>
  <si>
    <t>015012511</t>
  </si>
  <si>
    <t>015012512</t>
  </si>
  <si>
    <t>015012521</t>
  </si>
  <si>
    <t>015012522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</si>
  <si>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</si>
  <si>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</si>
  <si>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</si>
  <si>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</si>
  <si>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1410</t>
  </si>
  <si>
    <t>152</t>
  </si>
  <si>
    <t xml:space="preserve">         целевые субсидии</t>
  </si>
  <si>
    <t>162</t>
  </si>
  <si>
    <t>015112003</t>
  </si>
  <si>
    <t>015112034</t>
  </si>
  <si>
    <t>015112035</t>
  </si>
  <si>
    <t>015112042</t>
  </si>
  <si>
    <t>015112061</t>
  </si>
  <si>
    <t>015112074</t>
  </si>
  <si>
    <t>015112103</t>
  </si>
  <si>
    <t>015112134</t>
  </si>
  <si>
    <t>015112135</t>
  </si>
  <si>
    <t>015112175</t>
  </si>
  <si>
    <t>015112177</t>
  </si>
  <si>
    <t>015112262</t>
  </si>
  <si>
    <t>015112263</t>
  </si>
  <si>
    <t xml:space="preserve">      субсидии на осуществление капитальных вложений</t>
  </si>
  <si>
    <t>1420</t>
  </si>
  <si>
    <t xml:space="preserve">         субсидии на осуществление капитальных вложений</t>
  </si>
  <si>
    <t>015112104</t>
  </si>
  <si>
    <t>доходы от операций с активами, всего</t>
  </si>
  <si>
    <t>1900</t>
  </si>
  <si>
    <t>Прочие поступления, всего</t>
  </si>
  <si>
    <t>1980</t>
  </si>
  <si>
    <t>Расходы, всего</t>
  </si>
  <si>
    <t>2000</t>
  </si>
  <si>
    <t xml:space="preserve">   в том числе: на выплаты персоналу, всего</t>
  </si>
  <si>
    <t>2100</t>
  </si>
  <si>
    <t xml:space="preserve">      в том числе: оплата труда</t>
  </si>
  <si>
    <t>2110</t>
  </si>
  <si>
    <t>111</t>
  </si>
  <si>
    <t xml:space="preserve">         Заработная плата</t>
  </si>
  <si>
    <t>211</t>
  </si>
  <si>
    <t>01500000005000211</t>
  </si>
  <si>
    <t>01500000004000211</t>
  </si>
  <si>
    <t xml:space="preserve">         Социальные пособия и компенсации персоналу в денежной форме</t>
  </si>
  <si>
    <t>266</t>
  </si>
  <si>
    <t>01500000004000266</t>
  </si>
  <si>
    <t>01500000005000266</t>
  </si>
  <si>
    <t xml:space="preserve">      прочие выплаты персоналу, в том числе компенсационного характера</t>
  </si>
  <si>
    <t>2120</t>
  </si>
  <si>
    <t>112</t>
  </si>
  <si>
    <t xml:space="preserve">         Прочие несоциальные выплаты персоналу в денежной форме</t>
  </si>
  <si>
    <t>212</t>
  </si>
  <si>
    <t>01500000002062212</t>
  </si>
  <si>
    <t xml:space="preserve">         Прочие работы, услуги</t>
  </si>
  <si>
    <t>226</t>
  </si>
  <si>
    <t>01500000002062226</t>
  </si>
  <si>
    <t>01500000004000212</t>
  </si>
  <si>
    <t>01500000004000226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</si>
  <si>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</si>
  <si>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</si>
  <si>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</si>
  <si>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Начисления на выплаты по оплате труда</t>
  </si>
  <si>
    <t>2141</t>
  </si>
  <si>
    <t>213</t>
  </si>
  <si>
    <t>01500000005000213</t>
  </si>
  <si>
    <t>01500000004000213</t>
  </si>
  <si>
    <t xml:space="preserve">   социальные и иные выплаты населению, всего</t>
  </si>
  <si>
    <t>2200</t>
  </si>
  <si>
    <t>300</t>
  </si>
  <si>
    <t xml:space="preserve">      в том числе: социальные выплаты гражданам, кроме публичных нормативных социальных выплат</t>
  </si>
  <si>
    <t>2210</t>
  </si>
  <si>
    <t>320</t>
  </si>
  <si>
    <t xml:space="preserve">         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</si>
  <si>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</si>
  <si>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</si>
  <si>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 xml:space="preserve">            Пособия по социальной помощи населению в натуральной форме</t>
  </si>
  <si>
    <t>263</t>
  </si>
  <si>
    <t xml:space="preserve">      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</si>
  <si>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</si>
  <si>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</si>
  <si>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 xml:space="preserve">         Иные выплаты текущего характера физическим лицам</t>
  </si>
  <si>
    <t>296</t>
  </si>
  <si>
    <t xml:space="preserve">   уплату налогов, сборов и иных платежей, всего</t>
  </si>
  <si>
    <t>2300</t>
  </si>
  <si>
    <t>850</t>
  </si>
  <si>
    <t xml:space="preserve">      из них: налог на имущество организаций и земельный налог</t>
  </si>
  <si>
    <t>2310</t>
  </si>
  <si>
    <t>851</t>
  </si>
  <si>
    <t xml:space="preserve">         Налоги, пошлины и сборы</t>
  </si>
  <si>
    <t>291</t>
  </si>
  <si>
    <t>01500000002062291</t>
  </si>
  <si>
    <t>01500000004000291</t>
  </si>
  <si>
    <t xml:space="preserve">   расходы на закупку товаров, работ, услуг, всего</t>
  </si>
  <si>
    <t>2600</t>
  </si>
  <si>
    <t xml:space="preserve">      в том числе: закупку товаров, работ, услуг в целях капитального ремонта государственного (муниципального) имущества</t>
  </si>
  <si>
    <t>2630</t>
  </si>
  <si>
    <t>243</t>
  </si>
  <si>
    <t xml:space="preserve">         Услуги, работы для целей капитальных вложений</t>
  </si>
  <si>
    <t>228</t>
  </si>
  <si>
    <t xml:space="preserve">      прочую закупку товаров, работ и услуг, всего</t>
  </si>
  <si>
    <t>2640</t>
  </si>
  <si>
    <t>244</t>
  </si>
  <si>
    <t xml:space="preserve">         Коммунальные услуги</t>
  </si>
  <si>
    <t>223</t>
  </si>
  <si>
    <t>01500000002063223</t>
  </si>
  <si>
    <t xml:space="preserve">         Работы, услуги по содержанию имущества</t>
  </si>
  <si>
    <t>225</t>
  </si>
  <si>
    <t>01500000002062225</t>
  </si>
  <si>
    <t>01500000002064226</t>
  </si>
  <si>
    <t xml:space="preserve">         Увеличение стоимости основных средств</t>
  </si>
  <si>
    <t>310</t>
  </si>
  <si>
    <t>01500000002062310</t>
  </si>
  <si>
    <t xml:space="preserve">         Увеличение стоимости прочих материальных запасов</t>
  </si>
  <si>
    <t>346</t>
  </si>
  <si>
    <t>01500000002062346</t>
  </si>
  <si>
    <t xml:space="preserve">         Услуги связи</t>
  </si>
  <si>
    <t>221</t>
  </si>
  <si>
    <t>01500000004000221</t>
  </si>
  <si>
    <t>01500000004000223</t>
  </si>
  <si>
    <t>01500000004000225</t>
  </si>
  <si>
    <t xml:space="preserve">         Увеличение стоимости мягкого инвентаря</t>
  </si>
  <si>
    <t>345</t>
  </si>
  <si>
    <t>01500000004000345</t>
  </si>
  <si>
    <t>01500000004000346</t>
  </si>
  <si>
    <t xml:space="preserve">         Страхование</t>
  </si>
  <si>
    <t>227</t>
  </si>
  <si>
    <t>01500000004000227</t>
  </si>
  <si>
    <t>01500000004000310</t>
  </si>
  <si>
    <t xml:space="preserve">         Увеличение стоимости горюче-смазочных материалов</t>
  </si>
  <si>
    <t>343</t>
  </si>
  <si>
    <t>01500000004000343</t>
  </si>
  <si>
    <t xml:space="preserve">         Увеличение стоимости строительных материалов</t>
  </si>
  <si>
    <t>344</t>
  </si>
  <si>
    <t>01500000004000344</t>
  </si>
  <si>
    <t xml:space="preserve">         Увеличение стоимости прочих материальных запасов однократного применения</t>
  </si>
  <si>
    <t>349</t>
  </si>
  <si>
    <t>01500000004000349</t>
  </si>
  <si>
    <t>01500000005000310</t>
  </si>
  <si>
    <t>01500000005000346</t>
  </si>
  <si>
    <t>01500000005000221</t>
  </si>
  <si>
    <t>01500000005000225</t>
  </si>
  <si>
    <t xml:space="preserve">         Транспортные услуги</t>
  </si>
  <si>
    <t>222</t>
  </si>
  <si>
    <t xml:space="preserve">      закупку энергетических ресурсов</t>
  </si>
  <si>
    <t>2660</t>
  </si>
  <si>
    <t>247</t>
  </si>
  <si>
    <t xml:space="preserve">      капитальные вложения в объекты государственной (муниципальной) собственности, всего</t>
  </si>
  <si>
    <t>2700</t>
  </si>
  <si>
    <t>400</t>
  </si>
  <si>
    <t xml:space="preserve">         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</si>
  <si>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</si>
  <si>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</si>
  <si>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 xml:space="preserve">            Услуги, работы для целей капитальных вложений</t>
  </si>
  <si>
    <t>Прочие выплаты, всего</t>
  </si>
  <si>
    <t>4000</t>
  </si>
  <si>
    <t>Сертификат:</t>
  </si>
  <si>
    <t>Серийный номер сертификата: 008715BADB3AC3E2A7C775284C5FCB28C5</t>
  </si>
  <si>
    <t>Субъект сертификата: Захарова Татьяна Владимировна</t>
  </si>
  <si>
    <t>Действителен с: 30.05.2024 07:10</t>
  </si>
  <si>
    <t>Действителен по: 23.08.2025 07:10</t>
  </si>
  <si>
    <t>Серийный номер сертификата: 00D07D951DA5E3C88933DC381064316091</t>
  </si>
  <si>
    <t>Субъект сертификата: ФРОЛОВА МАРГАРИТА АЛЕКСЕЕВНА</t>
  </si>
  <si>
    <t>Действителен с: 03.08.2023 07:50</t>
  </si>
  <si>
    <t>Действителен по: 26.10.2024 07:50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</si>
  <si>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</si>
  <si>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</si>
  <si>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</si>
  <si>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</si>
  <si>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</si>
  <si>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</si>
  <si>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</si>
  <si>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</si>
  <si>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</si>
  <si>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</si>
  <si>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</si>
  <si>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</si>
  <si>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</si>
  <si>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1.2</t>
  </si>
  <si>
    <t>1.1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</si>
  <si>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</si>
  <si>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</si>
  <si>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1.1.1</t>
  </si>
  <si>
    <t xml:space="preserve">  в том числе: в соответствии с Федеральным законом № 44-ФЗ</t>
  </si>
  <si>
    <t>26310</t>
  </si>
  <si>
    <t>1.1.1.1</t>
  </si>
  <si>
    <t xml:space="preserve">   из них: 9.1.</t>
  </si>
  <si>
    <t>26310.1</t>
  </si>
  <si>
    <t>2023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</si>
  <si>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</si>
  <si>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</si>
  <si>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1.2.1</t>
  </si>
  <si>
    <t xml:space="preserve">  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</si>
  <si>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</si>
  <si>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1.2.1.1</t>
  </si>
  <si>
    <t xml:space="preserve">   в том числе: в соответствии с Федеральным законом № 44-ФЗ</t>
  </si>
  <si>
    <t>26411</t>
  </si>
  <si>
    <t>2024</t>
  </si>
  <si>
    <t>1.2.2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</si>
  <si>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</si>
  <si>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</si>
  <si>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1.2.2.1</t>
  </si>
  <si>
    <t>26421</t>
  </si>
  <si>
    <t>1.2.2.1.1</t>
  </si>
  <si>
    <t xml:space="preserve">    из них: 9.1.</t>
  </si>
  <si>
    <t>26421.1</t>
  </si>
  <si>
    <t>1.2.3</t>
  </si>
  <si>
    <t xml:space="preserve">  за счет субсидий, предоставляемых на осуществление капитальных вложений</t>
  </si>
  <si>
    <t>26430</t>
  </si>
  <si>
    <t>1.2.3.1</t>
  </si>
  <si>
    <t>26430.1</t>
  </si>
  <si>
    <t>1.2.4</t>
  </si>
  <si>
    <t xml:space="preserve">  за счет прочих источников финансового обеспечения</t>
  </si>
  <si>
    <t>26450</t>
  </si>
  <si>
    <t>1.2.4.1</t>
  </si>
  <si>
    <t>26451</t>
  </si>
  <si>
    <t>1.2.4.1.1</t>
  </si>
  <si>
    <t>26451.1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</si>
  <si>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</si>
  <si>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</si>
  <si>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</si>
  <si>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 xml:space="preserve"> 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</si>
  <si>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</si>
  <si>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</si>
  <si>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</si>
  <si>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</si>
  <si>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</si>
  <si>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</si>
  <si>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</si>
  <si>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</si>
  <si>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</si>
  <si>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</si>
  <si>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</si>
  <si>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</si>
  <si>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27</t>
  </si>
  <si>
    <t>июня</t>
  </si>
  <si>
    <t>СОГЛАСОВАНО</t>
  </si>
  <si>
    <t>(наименование должности уполномоченного лица органа-учредителя)</t>
  </si>
  <si>
    <t>Директор</t>
  </si>
  <si>
    <t>Т.В.Захарова</t>
  </si>
  <si>
    <t>Главный бухгалтер</t>
  </si>
  <si>
    <t>Т.В.Гурьева</t>
  </si>
  <si>
    <t>МОУ "Колтушская средняя общеобразовательная школа имени ак. И.П.Павлова"</t>
  </si>
  <si>
    <t>итог</t>
  </si>
  <si>
    <t>КФО 5</t>
  </si>
  <si>
    <t>КФО 4</t>
  </si>
  <si>
    <t>исп.</t>
  </si>
  <si>
    <t>ПФХД</t>
  </si>
  <si>
    <t>ост</t>
  </si>
  <si>
    <t>омт.</t>
  </si>
  <si>
    <t>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</si>
</sst>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Arial Cyr"/>
    </font>
    <font>
      <sz val="10"/>
      <color indexed="0"/>
      <name val="Arial Cyr"/>
    </font>
    <font>
      <sz val="10"/>
      <color indexed="8"/>
      <name val="Arial Cy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9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left" wrapText="1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0" fontId="5" fillId="2" borderId="11" xfId="0" applyNumberFormat="1" applyFont="1" applyFill="1" applyBorder="1" applyAlignment="1">
      <alignment horizontal="left" wrapText="1"/>
    </xf>
    <xf numFmtId="49" fontId="1" fillId="2" borderId="11" xfId="0" applyNumberFormat="1" applyFont="1" applyFill="1" applyBorder="1" applyAlignment="1">
      <alignment horizontal="left" wrapText="1" indent="2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4" xfId="0" applyNumberFormat="1" applyFont="1" applyFill="1" applyBorder="1" applyAlignment="1">
      <alignment horizontal="center" vertical="top"/>
    </xf>
    <xf numFmtId="49" fontId="1" fillId="2" borderId="27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1" fillId="2" borderId="30" xfId="0" applyNumberFormat="1" applyFont="1" applyFill="1" applyBorder="1" applyAlignment="1">
      <alignment horizontal="left"/>
    </xf>
    <xf numFmtId="0" fontId="1" fillId="2" borderId="31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1" fillId="2" borderId="33" xfId="0" applyNumberFormat="1" applyFont="1" applyFill="1" applyBorder="1" applyAlignment="1">
      <alignment horizontal="left"/>
    </xf>
    <xf numFmtId="0" fontId="3" fillId="2" borderId="32" xfId="0" applyNumberFormat="1" applyFont="1" applyFill="1" applyBorder="1" applyAlignment="1">
      <alignment horizontal="center" vertical="top"/>
    </xf>
    <xf numFmtId="0" fontId="3" fillId="2" borderId="33" xfId="0" applyNumberFormat="1" applyFont="1" applyFill="1" applyBorder="1" applyAlignment="1">
      <alignment horizontal="center" vertical="top"/>
    </xf>
    <xf numFmtId="0" fontId="1" fillId="2" borderId="38" xfId="0" applyNumberFormat="1" applyFont="1" applyFill="1" applyBorder="1" applyAlignment="1">
      <alignment horizontal="left"/>
    </xf>
    <xf numFmtId="0" fontId="1" fillId="2" borderId="39" xfId="0" applyNumberFormat="1" applyFont="1" applyFill="1" applyBorder="1" applyAlignment="1">
      <alignment horizontal="left"/>
    </xf>
    <xf numFmtId="0" fontId="1" fillId="2" borderId="40" xfId="0" applyNumberFormat="1" applyFont="1" applyFill="1" applyBorder="1" applyAlignment="1">
      <alignment horizontal="left"/>
    </xf>
    <xf numFmtId="49" fontId="10" fillId="2" borderId="16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" fontId="10" fillId="2" borderId="17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1" fillId="0" borderId="0" xfId="0" applyFont="1"/>
    <xf numFmtId="49" fontId="10" fillId="2" borderId="1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" fontId="10" fillId="2" borderId="10" xfId="0" applyNumberFormat="1" applyFont="1" applyFill="1" applyBorder="1" applyAlignment="1">
      <alignment horizontal="right"/>
    </xf>
    <xf numFmtId="4" fontId="10" fillId="2" borderId="20" xfId="0" applyNumberFormat="1" applyFont="1" applyFill="1" applyBorder="1" applyAlignment="1">
      <alignment horizontal="right"/>
    </xf>
    <xf numFmtId="49" fontId="12" fillId="2" borderId="19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wrapText="1"/>
    </xf>
    <xf numFmtId="49" fontId="10" fillId="2" borderId="19" xfId="0" applyNumberFormat="1" applyFont="1" applyFill="1" applyBorder="1" applyAlignment="1">
      <alignment horizontal="center" wrapText="1"/>
    </xf>
    <xf numFmtId="4" fontId="10" fillId="2" borderId="10" xfId="0" applyNumberFormat="1" applyFont="1" applyFill="1" applyBorder="1" applyAlignment="1">
      <alignment horizontal="right" wrapText="1"/>
    </xf>
    <xf numFmtId="4" fontId="0" fillId="0" borderId="0" xfId="0" applyNumberFormat="1"/>
    <xf numFmtId="0" fontId="0" fillId="0" borderId="41" xfId="0" applyBorder="1"/>
    <xf numFmtId="4" fontId="0" fillId="0" borderId="41" xfId="0" applyNumberFormat="1" applyBorder="1"/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left"/>
    </xf>
    <xf numFmtId="0" fontId="1" fillId="2" borderId="3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5" xfId="0" applyNumberFormat="1" applyFont="1" applyFill="1" applyBorder="1" applyAlignment="1">
      <alignment horizontal="center"/>
    </xf>
    <xf numFmtId="0" fontId="1" fillId="2" borderId="3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3" fillId="2" borderId="36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0" fontId="3" fillId="2" borderId="37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/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left"/>
    </xf>
    <xf numFmtId="0" fontId="5" fillId="2" borderId="11" xfId="0" applyNumberFormat="1" applyFont="1" applyFill="1" applyBorder="1" applyAlignment="1">
      <alignment horizontal="left"/>
    </xf>
    <xf numFmtId="49" fontId="5" fillId="2" borderId="16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left" wrapText="1" indent="1"/>
    </xf>
    <xf numFmtId="0" fontId="1" fillId="2" borderId="11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4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5"/>
  <sheetViews>
    <sheetView tabSelected="1" topLeftCell="D46" workbookViewId="0">
      <selection activeCell="L53" sqref="L53"/>
    </sheetView>
  </sheetViews>
  <sheetFormatPr defaultRowHeight="10.15" customHeight="1" x14ac:dyDescent="0.25"/>
  <cols>
    <col min="1" max="1" width="63.85546875" customWidth="1"/>
    <col min="2" max="2" width="8.7109375" customWidth="1"/>
    <col min="3" max="3" width="11.7109375" customWidth="1"/>
    <col min="4" max="4" width="10.7109375" customWidth="1"/>
    <col min="5" max="5" width="24.140625" customWidth="1"/>
    <col min="6" max="6" width="16.7109375" customWidth="1"/>
    <col min="7" max="7" width="3.7109375" customWidth="1"/>
    <col min="8" max="8" width="4.7109375" customWidth="1"/>
    <col min="9" max="9" width="6.140625" customWidth="1"/>
    <col min="10" max="10" width="5.85546875" customWidth="1"/>
    <col min="11" max="11" width="10.5703125" customWidth="1"/>
    <col min="12" max="15" width="12.7109375" customWidth="1"/>
    <col min="16" max="19" width="0.85546875" customWidth="1"/>
    <col min="20" max="20" width="6.28515625" customWidth="1"/>
    <col min="21" max="21" width="12.42578125" bestFit="1" customWidth="1"/>
    <col min="22" max="22" width="17" customWidth="1"/>
    <col min="26" max="26" width="14.28515625" customWidth="1"/>
    <col min="27" max="27" width="16" customWidth="1"/>
  </cols>
  <sheetData>
    <row r="1" spans="1:15" ht="15" x14ac:dyDescent="0.25"/>
    <row r="2" spans="1:15" ht="15" x14ac:dyDescent="0.25">
      <c r="A2" s="23" t="s">
        <v>255</v>
      </c>
      <c r="N2" s="75" t="s">
        <v>1</v>
      </c>
      <c r="O2" s="75"/>
    </row>
    <row r="3" spans="1:15" ht="15" x14ac:dyDescent="0.25">
      <c r="A3" s="24" t="s">
        <v>256</v>
      </c>
      <c r="N3" s="76" t="s">
        <v>337</v>
      </c>
      <c r="O3" s="76"/>
    </row>
    <row r="4" spans="1:15" ht="17.100000000000001" customHeight="1" x14ac:dyDescent="0.25">
      <c r="A4" s="24" t="s">
        <v>257</v>
      </c>
      <c r="N4" s="77" t="s">
        <v>2</v>
      </c>
      <c r="O4" s="77"/>
    </row>
    <row r="5" spans="1:15" ht="22.5" customHeight="1" x14ac:dyDescent="0.25">
      <c r="A5" s="24" t="s">
        <v>258</v>
      </c>
      <c r="M5" s="78" t="s">
        <v>341</v>
      </c>
      <c r="N5" s="78"/>
      <c r="O5" s="78"/>
    </row>
    <row r="6" spans="1:15" ht="17.100000000000001" customHeight="1" x14ac:dyDescent="0.25">
      <c r="A6" s="24" t="s">
        <v>259</v>
      </c>
      <c r="M6" s="79" t="s">
        <v>3</v>
      </c>
      <c r="N6" s="79"/>
      <c r="O6" s="79"/>
    </row>
    <row r="7" spans="1:15" ht="19.899999999999999" customHeight="1" x14ac:dyDescent="0.25">
      <c r="M7" s="75" t="s">
        <v>4</v>
      </c>
      <c r="N7" s="75"/>
      <c r="O7" s="75"/>
    </row>
    <row r="8" spans="1:15" ht="15" x14ac:dyDescent="0.25">
      <c r="N8" s="2" t="s">
        <v>5</v>
      </c>
      <c r="O8" s="3" t="s">
        <v>6</v>
      </c>
    </row>
    <row r="9" spans="1:15" ht="15" x14ac:dyDescent="0.25">
      <c r="N9" s="74" t="s">
        <v>7</v>
      </c>
      <c r="O9" s="74"/>
    </row>
    <row r="10" spans="1:15" ht="15" x14ac:dyDescent="0.25"/>
    <row r="11" spans="1:15" ht="12.75" customHeight="1" x14ac:dyDescent="0.25">
      <c r="A11" s="72" t="s">
        <v>51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4"/>
    </row>
    <row r="12" spans="1:15" ht="12.75" customHeight="1" x14ac:dyDescent="0.25">
      <c r="A12" s="72" t="s">
        <v>52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0" t="s">
        <v>8</v>
      </c>
    </row>
    <row r="13" spans="1:15" ht="15" x14ac:dyDescent="0.25">
      <c r="O13" s="71"/>
    </row>
    <row r="14" spans="1:15" ht="11.45" customHeight="1" x14ac:dyDescent="0.25">
      <c r="B14" s="73" t="s">
        <v>53</v>
      </c>
      <c r="C14" s="73"/>
      <c r="D14" s="73"/>
      <c r="N14" s="5" t="s">
        <v>9</v>
      </c>
      <c r="O14" s="6" t="s">
        <v>56</v>
      </c>
    </row>
    <row r="15" spans="1:15" ht="15" x14ac:dyDescent="0.25">
      <c r="A15" s="1" t="s">
        <v>10</v>
      </c>
      <c r="N15" s="5" t="s">
        <v>11</v>
      </c>
      <c r="O15" s="7" t="s">
        <v>57</v>
      </c>
    </row>
    <row r="16" spans="1:15" ht="22.7" customHeight="1" x14ac:dyDescent="0.25">
      <c r="A16" s="1" t="s">
        <v>12</v>
      </c>
      <c r="B16" s="69" t="s">
        <v>54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N16" s="5" t="s">
        <v>13</v>
      </c>
      <c r="O16" s="7" t="s">
        <v>58</v>
      </c>
    </row>
    <row r="17" spans="1:18" ht="15" x14ac:dyDescent="0.25">
      <c r="N17" s="5" t="s">
        <v>11</v>
      </c>
      <c r="O17" s="7" t="s">
        <v>59</v>
      </c>
    </row>
    <row r="18" spans="1:18" ht="15" x14ac:dyDescent="0.25">
      <c r="N18" s="5" t="s">
        <v>14</v>
      </c>
      <c r="O18" s="7" t="s">
        <v>60</v>
      </c>
    </row>
    <row r="19" spans="1:18" ht="22.7" customHeight="1" x14ac:dyDescent="0.25">
      <c r="A19" s="1" t="s">
        <v>15</v>
      </c>
      <c r="B19" s="59" t="s">
        <v>55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" t="s">
        <v>16</v>
      </c>
      <c r="O19" s="7" t="s">
        <v>61</v>
      </c>
    </row>
    <row r="20" spans="1:18" ht="15" x14ac:dyDescent="0.25">
      <c r="A20" s="1" t="s">
        <v>17</v>
      </c>
      <c r="N20" s="5" t="s">
        <v>18</v>
      </c>
      <c r="O20" s="8" t="s">
        <v>19</v>
      </c>
    </row>
    <row r="21" spans="1:18" ht="15" x14ac:dyDescent="0.25"/>
    <row r="22" spans="1:18" ht="15" x14ac:dyDescent="0.25">
      <c r="A22" s="60" t="s">
        <v>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8" ht="15" x14ac:dyDescent="0.25"/>
    <row r="24" spans="1:18" ht="13.15" customHeight="1" x14ac:dyDescent="0.25">
      <c r="A24" s="61" t="s">
        <v>21</v>
      </c>
      <c r="B24" s="64" t="s">
        <v>22</v>
      </c>
      <c r="C24" s="64" t="s">
        <v>23</v>
      </c>
      <c r="D24" s="64" t="s">
        <v>24</v>
      </c>
      <c r="E24" s="64" t="s">
        <v>25</v>
      </c>
      <c r="F24" s="64" t="s">
        <v>26</v>
      </c>
      <c r="G24" s="64" t="s">
        <v>27</v>
      </c>
      <c r="H24" s="64" t="s">
        <v>28</v>
      </c>
      <c r="I24" s="64" t="s">
        <v>65</v>
      </c>
      <c r="J24" s="64" t="s">
        <v>29</v>
      </c>
      <c r="K24" s="64" t="s">
        <v>30</v>
      </c>
      <c r="L24" s="56" t="s">
        <v>31</v>
      </c>
      <c r="M24" s="57"/>
      <c r="N24" s="57"/>
      <c r="O24" s="58"/>
    </row>
    <row r="25" spans="1:18" ht="21.95" customHeight="1" x14ac:dyDescent="0.25">
      <c r="A25" s="62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9" t="s">
        <v>62</v>
      </c>
      <c r="M25" s="9" t="s">
        <v>63</v>
      </c>
      <c r="N25" s="9" t="s">
        <v>64</v>
      </c>
      <c r="O25" s="67" t="s">
        <v>32</v>
      </c>
    </row>
    <row r="26" spans="1:18" ht="34.15" customHeight="1" x14ac:dyDescent="0.25">
      <c r="A26" s="63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10" t="s">
        <v>33</v>
      </c>
      <c r="M26" s="10" t="s">
        <v>34</v>
      </c>
      <c r="N26" s="10" t="s">
        <v>35</v>
      </c>
      <c r="O26" s="68"/>
    </row>
    <row r="27" spans="1:18" ht="15" x14ac:dyDescent="0.25">
      <c r="A27" s="11" t="s">
        <v>36</v>
      </c>
      <c r="B27" s="12" t="s">
        <v>37</v>
      </c>
      <c r="C27" s="12" t="s">
        <v>38</v>
      </c>
      <c r="D27" s="12" t="s">
        <v>39</v>
      </c>
      <c r="E27" s="12" t="s">
        <v>40</v>
      </c>
      <c r="F27" s="12" t="s">
        <v>41</v>
      </c>
      <c r="G27" s="12" t="s">
        <v>41</v>
      </c>
      <c r="H27" s="12" t="s">
        <v>41</v>
      </c>
      <c r="I27" s="12" t="s">
        <v>41</v>
      </c>
      <c r="J27" s="12" t="s">
        <v>41</v>
      </c>
      <c r="K27" s="12" t="s">
        <v>41</v>
      </c>
      <c r="L27" s="12" t="s">
        <v>42</v>
      </c>
      <c r="M27" s="12" t="s">
        <v>43</v>
      </c>
      <c r="N27" s="12" t="s">
        <v>44</v>
      </c>
      <c r="O27" s="13" t="s">
        <v>45</v>
      </c>
    </row>
    <row r="28" spans="1:18" ht="15" x14ac:dyDescent="0.25">
      <c r="A28" s="14" t="s">
        <v>46</v>
      </c>
      <c r="B28" s="39" t="s">
        <v>47</v>
      </c>
      <c r="C28" s="40" t="s">
        <v>48</v>
      </c>
      <c r="D28" s="40" t="s">
        <v>48</v>
      </c>
      <c r="E28" s="40" t="s">
        <v>48</v>
      </c>
      <c r="F28" s="40" t="s">
        <v>48</v>
      </c>
      <c r="G28" s="40" t="s">
        <v>48</v>
      </c>
      <c r="H28" s="40" t="s">
        <v>48</v>
      </c>
      <c r="I28" s="40" t="s">
        <v>48</v>
      </c>
      <c r="J28" s="40" t="s">
        <v>48</v>
      </c>
      <c r="K28" s="40" t="s">
        <v>48</v>
      </c>
      <c r="L28" s="41">
        <v>689114.75</v>
      </c>
      <c r="M28" s="41"/>
      <c r="N28" s="41"/>
      <c r="O28" s="42"/>
      <c r="P28" s="43"/>
      <c r="Q28" s="43"/>
      <c r="R28" s="43"/>
    </row>
    <row r="29" spans="1:18" ht="15" x14ac:dyDescent="0.25">
      <c r="A29" s="14" t="s">
        <v>49</v>
      </c>
      <c r="B29" s="44" t="s">
        <v>50</v>
      </c>
      <c r="C29" s="45" t="s">
        <v>48</v>
      </c>
      <c r="D29" s="45" t="s">
        <v>48</v>
      </c>
      <c r="E29" s="45" t="s">
        <v>48</v>
      </c>
      <c r="F29" s="45" t="s">
        <v>48</v>
      </c>
      <c r="G29" s="45" t="s">
        <v>48</v>
      </c>
      <c r="H29" s="45" t="s">
        <v>48</v>
      </c>
      <c r="I29" s="45" t="s">
        <v>48</v>
      </c>
      <c r="J29" s="45" t="s">
        <v>48</v>
      </c>
      <c r="K29" s="45" t="s">
        <v>48</v>
      </c>
      <c r="L29" s="46"/>
      <c r="M29" s="46"/>
      <c r="N29" s="46"/>
      <c r="O29" s="47"/>
      <c r="P29" s="43"/>
      <c r="Q29" s="43"/>
      <c r="R29" s="43"/>
    </row>
    <row r="30" spans="1:18" ht="15" x14ac:dyDescent="0.25">
      <c r="A30" s="21" t="s">
        <v>69</v>
      </c>
      <c r="B30" s="48" t="s">
        <v>70</v>
      </c>
      <c r="C30" s="49" t="s">
        <v>71</v>
      </c>
      <c r="D30" s="50" t="s">
        <v>71</v>
      </c>
      <c r="E30" s="50" t="s">
        <v>72</v>
      </c>
      <c r="F30" s="50" t="s">
        <v>73</v>
      </c>
      <c r="G30" s="50" t="s">
        <v>74</v>
      </c>
      <c r="H30" s="50" t="s">
        <v>71</v>
      </c>
      <c r="I30" s="50" t="s">
        <v>71</v>
      </c>
      <c r="J30" s="50" t="s">
        <v>75</v>
      </c>
      <c r="K30" s="50" t="s">
        <v>76</v>
      </c>
      <c r="L30" s="46">
        <v>380423845.88</v>
      </c>
      <c r="M30" s="46">
        <v>460988127.69999999</v>
      </c>
      <c r="N30" s="46">
        <v>216226040.59</v>
      </c>
      <c r="O30" s="47"/>
      <c r="P30" s="43"/>
      <c r="Q30" s="43"/>
      <c r="R30" s="43"/>
    </row>
    <row r="31" spans="1:18" ht="15" x14ac:dyDescent="0.25">
      <c r="A31" s="22" t="s">
        <v>77</v>
      </c>
      <c r="B31" s="51" t="s">
        <v>78</v>
      </c>
      <c r="C31" s="50" t="s">
        <v>79</v>
      </c>
      <c r="D31" s="50" t="s">
        <v>71</v>
      </c>
      <c r="E31" s="50" t="s">
        <v>72</v>
      </c>
      <c r="F31" s="50" t="s">
        <v>73</v>
      </c>
      <c r="G31" s="50" t="s">
        <v>74</v>
      </c>
      <c r="H31" s="50" t="s">
        <v>71</v>
      </c>
      <c r="I31" s="50" t="s">
        <v>79</v>
      </c>
      <c r="J31" s="50" t="s">
        <v>75</v>
      </c>
      <c r="K31" s="50" t="s">
        <v>76</v>
      </c>
      <c r="L31" s="52">
        <v>1400000</v>
      </c>
      <c r="M31" s="52">
        <v>1400000</v>
      </c>
      <c r="N31" s="52">
        <v>1400000</v>
      </c>
      <c r="O31" s="47"/>
      <c r="P31" s="43"/>
      <c r="Q31" s="43"/>
      <c r="R31" s="43"/>
    </row>
    <row r="32" spans="1:18" ht="15" x14ac:dyDescent="0.25">
      <c r="A32" s="22" t="s">
        <v>80</v>
      </c>
      <c r="B32" s="51" t="s">
        <v>81</v>
      </c>
      <c r="C32" s="50" t="s">
        <v>79</v>
      </c>
      <c r="D32" s="50" t="s">
        <v>82</v>
      </c>
      <c r="E32" s="50" t="s">
        <v>72</v>
      </c>
      <c r="F32" s="50" t="s">
        <v>83</v>
      </c>
      <c r="G32" s="50" t="s">
        <v>37</v>
      </c>
      <c r="H32" s="50" t="s">
        <v>82</v>
      </c>
      <c r="I32" s="50" t="s">
        <v>79</v>
      </c>
      <c r="J32" s="50" t="s">
        <v>75</v>
      </c>
      <c r="K32" s="50" t="s">
        <v>76</v>
      </c>
      <c r="L32" s="52">
        <v>1400000</v>
      </c>
      <c r="M32" s="52">
        <v>1400000</v>
      </c>
      <c r="N32" s="52">
        <v>1400000</v>
      </c>
      <c r="O32" s="47"/>
      <c r="P32" s="43"/>
      <c r="Q32" s="43"/>
      <c r="R32" s="43"/>
    </row>
    <row r="33" spans="1:26" ht="15" x14ac:dyDescent="0.25">
      <c r="A33" s="22" t="s">
        <v>84</v>
      </c>
      <c r="B33" s="51" t="s">
        <v>85</v>
      </c>
      <c r="C33" s="50" t="s">
        <v>86</v>
      </c>
      <c r="D33" s="50" t="s">
        <v>71</v>
      </c>
      <c r="E33" s="50" t="s">
        <v>72</v>
      </c>
      <c r="F33" s="50" t="s">
        <v>73</v>
      </c>
      <c r="G33" s="50" t="s">
        <v>74</v>
      </c>
      <c r="H33" s="50" t="s">
        <v>71</v>
      </c>
      <c r="I33" s="50" t="s">
        <v>86</v>
      </c>
      <c r="J33" s="50" t="s">
        <v>75</v>
      </c>
      <c r="K33" s="50" t="s">
        <v>76</v>
      </c>
      <c r="L33" s="52">
        <v>211902932.19999999</v>
      </c>
      <c r="M33" s="52">
        <v>211932671.00999999</v>
      </c>
      <c r="N33" s="52">
        <v>211853249.59</v>
      </c>
      <c r="O33" s="47"/>
      <c r="P33" s="43"/>
      <c r="Q33" s="43"/>
      <c r="R33" s="43"/>
    </row>
    <row r="34" spans="1:26" ht="15" x14ac:dyDescent="0.25">
      <c r="A34" s="22" t="s">
        <v>87</v>
      </c>
      <c r="B34" s="51"/>
      <c r="C34" s="50" t="s">
        <v>86</v>
      </c>
      <c r="D34" s="50" t="s">
        <v>88</v>
      </c>
      <c r="E34" s="50" t="s">
        <v>72</v>
      </c>
      <c r="F34" s="50" t="s">
        <v>89</v>
      </c>
      <c r="G34" s="50" t="s">
        <v>37</v>
      </c>
      <c r="H34" s="50" t="s">
        <v>88</v>
      </c>
      <c r="I34" s="50" t="s">
        <v>86</v>
      </c>
      <c r="J34" s="50" t="s">
        <v>75</v>
      </c>
      <c r="K34" s="50" t="s">
        <v>76</v>
      </c>
      <c r="L34" s="52">
        <v>1950000</v>
      </c>
      <c r="M34" s="52">
        <v>1950000</v>
      </c>
      <c r="N34" s="52">
        <v>1950000</v>
      </c>
      <c r="O34" s="47"/>
      <c r="P34" s="43"/>
      <c r="Q34" s="43"/>
      <c r="R34" s="43"/>
    </row>
    <row r="35" spans="1:26" ht="15" x14ac:dyDescent="0.25">
      <c r="A35" s="22" t="s">
        <v>87</v>
      </c>
      <c r="B35" s="51"/>
      <c r="C35" s="50" t="s">
        <v>86</v>
      </c>
      <c r="D35" s="50" t="s">
        <v>88</v>
      </c>
      <c r="E35" s="50" t="s">
        <v>72</v>
      </c>
      <c r="F35" s="50" t="s">
        <v>83</v>
      </c>
      <c r="G35" s="50" t="s">
        <v>37</v>
      </c>
      <c r="H35" s="50" t="s">
        <v>88</v>
      </c>
      <c r="I35" s="50" t="s">
        <v>86</v>
      </c>
      <c r="J35" s="50" t="s">
        <v>75</v>
      </c>
      <c r="K35" s="50" t="s">
        <v>76</v>
      </c>
      <c r="L35" s="52">
        <v>90000</v>
      </c>
      <c r="M35" s="52">
        <v>90000</v>
      </c>
      <c r="N35" s="52">
        <v>90000</v>
      </c>
      <c r="O35" s="47"/>
      <c r="P35" s="43"/>
      <c r="Q35" s="43"/>
      <c r="R35" s="43"/>
    </row>
    <row r="36" spans="1:26" ht="34.5" x14ac:dyDescent="0.25">
      <c r="A36" s="22" t="s">
        <v>90</v>
      </c>
      <c r="B36" s="51" t="s">
        <v>91</v>
      </c>
      <c r="C36" s="50" t="s">
        <v>86</v>
      </c>
      <c r="D36" s="50" t="s">
        <v>88</v>
      </c>
      <c r="E36" s="50" t="s">
        <v>72</v>
      </c>
      <c r="F36" s="50" t="s">
        <v>73</v>
      </c>
      <c r="G36" s="50" t="s">
        <v>39</v>
      </c>
      <c r="H36" s="50" t="s">
        <v>88</v>
      </c>
      <c r="I36" s="50" t="s">
        <v>86</v>
      </c>
      <c r="J36" s="50" t="s">
        <v>75</v>
      </c>
      <c r="K36" s="50" t="s">
        <v>76</v>
      </c>
      <c r="L36" s="52">
        <v>209862932.19999999</v>
      </c>
      <c r="M36" s="52">
        <v>209892671.00999999</v>
      </c>
      <c r="N36" s="52">
        <v>209813249.59</v>
      </c>
      <c r="O36" s="47"/>
      <c r="P36" s="43"/>
      <c r="Q36" s="43"/>
      <c r="R36" s="43"/>
    </row>
    <row r="37" spans="1:26" ht="34.5" x14ac:dyDescent="0.25">
      <c r="A37" s="22" t="s">
        <v>92</v>
      </c>
      <c r="B37" s="51" t="s">
        <v>91</v>
      </c>
      <c r="C37" s="50" t="s">
        <v>86</v>
      </c>
      <c r="D37" s="50" t="s">
        <v>88</v>
      </c>
      <c r="E37" s="50" t="s">
        <v>93</v>
      </c>
      <c r="F37" s="50" t="s">
        <v>94</v>
      </c>
      <c r="G37" s="50" t="s">
        <v>39</v>
      </c>
      <c r="H37" s="50" t="s">
        <v>88</v>
      </c>
      <c r="I37" s="50" t="s">
        <v>86</v>
      </c>
      <c r="J37" s="50" t="s">
        <v>75</v>
      </c>
      <c r="K37" s="50" t="s">
        <v>76</v>
      </c>
      <c r="L37" s="52">
        <v>5546520</v>
      </c>
      <c r="M37" s="52">
        <v>5546520</v>
      </c>
      <c r="N37" s="52">
        <v>5546520</v>
      </c>
      <c r="O37" s="47"/>
      <c r="P37" s="43"/>
      <c r="Q37" s="43"/>
      <c r="R37" s="43"/>
      <c r="T37" s="54" t="s">
        <v>344</v>
      </c>
      <c r="U37" s="54">
        <v>701</v>
      </c>
      <c r="V37" s="54">
        <v>702</v>
      </c>
    </row>
    <row r="38" spans="1:26" ht="34.5" x14ac:dyDescent="0.25">
      <c r="A38" s="22" t="s">
        <v>92</v>
      </c>
      <c r="B38" s="51" t="s">
        <v>91</v>
      </c>
      <c r="C38" s="50" t="s">
        <v>86</v>
      </c>
      <c r="D38" s="50" t="s">
        <v>88</v>
      </c>
      <c r="E38" s="50" t="s">
        <v>95</v>
      </c>
      <c r="F38" s="50" t="s">
        <v>94</v>
      </c>
      <c r="G38" s="50" t="s">
        <v>39</v>
      </c>
      <c r="H38" s="50" t="s">
        <v>88</v>
      </c>
      <c r="I38" s="50" t="s">
        <v>86</v>
      </c>
      <c r="J38" s="50" t="s">
        <v>75</v>
      </c>
      <c r="K38" s="50" t="s">
        <v>76</v>
      </c>
      <c r="L38" s="52">
        <v>354251.01</v>
      </c>
      <c r="M38" s="52">
        <v>354251.01</v>
      </c>
      <c r="N38" s="52">
        <v>274829.59000000003</v>
      </c>
      <c r="O38" s="47"/>
      <c r="P38" s="43"/>
      <c r="Q38" s="43"/>
      <c r="R38" s="43"/>
      <c r="T38" s="54">
        <v>2024</v>
      </c>
      <c r="U38" s="55">
        <f>L39+L41+L42</f>
        <v>19788457</v>
      </c>
      <c r="V38" s="55">
        <f>L37+L38+L40+L43+L44</f>
        <v>190074475.19999999</v>
      </c>
    </row>
    <row r="39" spans="1:26" ht="34.5" x14ac:dyDescent="0.25">
      <c r="A39" s="22" t="s">
        <v>92</v>
      </c>
      <c r="B39" s="51" t="s">
        <v>91</v>
      </c>
      <c r="C39" s="50" t="s">
        <v>86</v>
      </c>
      <c r="D39" s="50" t="s">
        <v>88</v>
      </c>
      <c r="E39" s="50" t="s">
        <v>96</v>
      </c>
      <c r="F39" s="50" t="s">
        <v>97</v>
      </c>
      <c r="G39" s="50" t="s">
        <v>39</v>
      </c>
      <c r="H39" s="50" t="s">
        <v>88</v>
      </c>
      <c r="I39" s="50" t="s">
        <v>86</v>
      </c>
      <c r="J39" s="50" t="s">
        <v>75</v>
      </c>
      <c r="K39" s="50" t="s">
        <v>76</v>
      </c>
      <c r="L39" s="52">
        <v>7333357</v>
      </c>
      <c r="M39" s="52">
        <v>7573000</v>
      </c>
      <c r="N39" s="52">
        <v>7573000</v>
      </c>
      <c r="O39" s="47"/>
      <c r="P39" s="43"/>
      <c r="Q39" s="43"/>
      <c r="R39" s="43"/>
      <c r="T39" s="54" t="s">
        <v>349</v>
      </c>
      <c r="U39" s="55">
        <f>M39+N39+M41+N41+M42+N42</f>
        <v>40056200</v>
      </c>
      <c r="V39" s="55">
        <f>M37+N37+M38+N38+M40+N40+M43+N43+M44+N44</f>
        <v>379649720.60000002</v>
      </c>
    </row>
    <row r="40" spans="1:26" ht="34.5" x14ac:dyDescent="0.25">
      <c r="A40" s="22" t="s">
        <v>92</v>
      </c>
      <c r="B40" s="51" t="s">
        <v>91</v>
      </c>
      <c r="C40" s="50" t="s">
        <v>86</v>
      </c>
      <c r="D40" s="50" t="s">
        <v>88</v>
      </c>
      <c r="E40" s="50" t="s">
        <v>98</v>
      </c>
      <c r="F40" s="50" t="s">
        <v>97</v>
      </c>
      <c r="G40" s="50" t="s">
        <v>39</v>
      </c>
      <c r="H40" s="50" t="s">
        <v>88</v>
      </c>
      <c r="I40" s="50" t="s">
        <v>86</v>
      </c>
      <c r="J40" s="50" t="s">
        <v>75</v>
      </c>
      <c r="K40" s="50" t="s">
        <v>76</v>
      </c>
      <c r="L40" s="52">
        <v>28872058</v>
      </c>
      <c r="M40" s="52">
        <v>28833000</v>
      </c>
      <c r="N40" s="52">
        <v>28833000</v>
      </c>
      <c r="O40" s="47"/>
      <c r="P40" s="43"/>
      <c r="Q40" s="43"/>
      <c r="R40" s="43"/>
      <c r="U40" t="s">
        <v>344</v>
      </c>
    </row>
    <row r="41" spans="1:26" ht="34.5" x14ac:dyDescent="0.25">
      <c r="A41" s="22" t="s">
        <v>92</v>
      </c>
      <c r="B41" s="51" t="s">
        <v>91</v>
      </c>
      <c r="C41" s="50" t="s">
        <v>86</v>
      </c>
      <c r="D41" s="50" t="s">
        <v>88</v>
      </c>
      <c r="E41" s="50" t="s">
        <v>99</v>
      </c>
      <c r="F41" s="50" t="s">
        <v>94</v>
      </c>
      <c r="G41" s="50" t="s">
        <v>39</v>
      </c>
      <c r="H41" s="50" t="s">
        <v>88</v>
      </c>
      <c r="I41" s="50" t="s">
        <v>86</v>
      </c>
      <c r="J41" s="50" t="s">
        <v>75</v>
      </c>
      <c r="K41" s="50" t="s">
        <v>76</v>
      </c>
      <c r="L41" s="52">
        <v>7253800</v>
      </c>
      <c r="M41" s="52">
        <v>7253800</v>
      </c>
      <c r="N41" s="52">
        <v>7253800</v>
      </c>
      <c r="O41" s="47"/>
      <c r="P41" s="43"/>
      <c r="Q41" s="43"/>
      <c r="R41" s="43"/>
      <c r="U41" s="54">
        <v>701</v>
      </c>
      <c r="V41" s="54">
        <v>702</v>
      </c>
      <c r="W41" s="54"/>
      <c r="X41" s="54"/>
      <c r="Y41" s="54"/>
      <c r="Z41" s="54"/>
    </row>
    <row r="42" spans="1:26" ht="34.5" x14ac:dyDescent="0.25">
      <c r="A42" s="22" t="s">
        <v>92</v>
      </c>
      <c r="B42" s="51" t="s">
        <v>91</v>
      </c>
      <c r="C42" s="50" t="s">
        <v>86</v>
      </c>
      <c r="D42" s="50" t="s">
        <v>88</v>
      </c>
      <c r="E42" s="50" t="s">
        <v>100</v>
      </c>
      <c r="F42" s="50" t="s">
        <v>94</v>
      </c>
      <c r="G42" s="50" t="s">
        <v>39</v>
      </c>
      <c r="H42" s="50" t="s">
        <v>88</v>
      </c>
      <c r="I42" s="50" t="s">
        <v>86</v>
      </c>
      <c r="J42" s="50" t="s">
        <v>75</v>
      </c>
      <c r="K42" s="50" t="s">
        <v>76</v>
      </c>
      <c r="L42" s="52">
        <v>5201300</v>
      </c>
      <c r="M42" s="52">
        <v>5201300</v>
      </c>
      <c r="N42" s="52">
        <v>5201300</v>
      </c>
      <c r="O42" s="47"/>
      <c r="P42" s="43"/>
      <c r="Q42" s="43"/>
      <c r="R42" s="43"/>
      <c r="T42" t="s">
        <v>346</v>
      </c>
      <c r="U42" s="55">
        <f>L39+M39+N39+L41+M41+N41+L42+M42+N42</f>
        <v>59844657</v>
      </c>
      <c r="V42" s="55">
        <f>L37+M37+N37+L38+M38+N38+L40+M40+L43+M43+N43+L44+M44+N44+N40</f>
        <v>569724195.79999995</v>
      </c>
      <c r="W42" s="54"/>
      <c r="X42" s="54"/>
      <c r="Y42" s="54"/>
      <c r="Z42" s="55">
        <f>U42+V42</f>
        <v>629568852.79999995</v>
      </c>
    </row>
    <row r="43" spans="1:26" ht="34.5" x14ac:dyDescent="0.25">
      <c r="A43" s="22" t="s">
        <v>92</v>
      </c>
      <c r="B43" s="51" t="s">
        <v>91</v>
      </c>
      <c r="C43" s="50" t="s">
        <v>86</v>
      </c>
      <c r="D43" s="50" t="s">
        <v>88</v>
      </c>
      <c r="E43" s="50" t="s">
        <v>101</v>
      </c>
      <c r="F43" s="50" t="s">
        <v>94</v>
      </c>
      <c r="G43" s="50" t="s">
        <v>39</v>
      </c>
      <c r="H43" s="50" t="s">
        <v>88</v>
      </c>
      <c r="I43" s="50" t="s">
        <v>86</v>
      </c>
      <c r="J43" s="50" t="s">
        <v>75</v>
      </c>
      <c r="K43" s="50" t="s">
        <v>76</v>
      </c>
      <c r="L43" s="52">
        <v>124893300</v>
      </c>
      <c r="M43" s="52">
        <v>124721700</v>
      </c>
      <c r="N43" s="52">
        <v>124721700</v>
      </c>
      <c r="O43" s="47"/>
      <c r="P43" s="43"/>
      <c r="Q43" s="43"/>
      <c r="R43" s="43"/>
      <c r="T43" t="s">
        <v>345</v>
      </c>
      <c r="U43" s="54">
        <v>12028000</v>
      </c>
      <c r="V43" s="54">
        <v>124443003.2</v>
      </c>
      <c r="W43" s="54"/>
      <c r="X43" s="54"/>
      <c r="Y43" s="54"/>
      <c r="Z43" s="54">
        <f>SUM(U43:Y43)</f>
        <v>136471003.19999999</v>
      </c>
    </row>
    <row r="44" spans="1:26" ht="34.5" x14ac:dyDescent="0.25">
      <c r="A44" s="22" t="s">
        <v>92</v>
      </c>
      <c r="B44" s="51" t="s">
        <v>91</v>
      </c>
      <c r="C44" s="50" t="s">
        <v>86</v>
      </c>
      <c r="D44" s="50" t="s">
        <v>88</v>
      </c>
      <c r="E44" s="50" t="s">
        <v>102</v>
      </c>
      <c r="F44" s="50" t="s">
        <v>94</v>
      </c>
      <c r="G44" s="50" t="s">
        <v>39</v>
      </c>
      <c r="H44" s="50" t="s">
        <v>88</v>
      </c>
      <c r="I44" s="50" t="s">
        <v>86</v>
      </c>
      <c r="J44" s="50" t="s">
        <v>75</v>
      </c>
      <c r="K44" s="50" t="s">
        <v>76</v>
      </c>
      <c r="L44" s="52">
        <v>30408346.190000001</v>
      </c>
      <c r="M44" s="52">
        <v>30409100</v>
      </c>
      <c r="N44" s="52">
        <v>30409100</v>
      </c>
      <c r="O44" s="47"/>
      <c r="P44" s="43"/>
      <c r="Q44" s="43"/>
      <c r="R44" s="43"/>
      <c r="T44" t="s">
        <v>347</v>
      </c>
      <c r="U44" s="55">
        <f>U42-U43</f>
        <v>47816657</v>
      </c>
      <c r="V44" s="55">
        <f>V42-V43</f>
        <v>445281192.59999996</v>
      </c>
      <c r="W44" s="54"/>
      <c r="X44" s="54"/>
      <c r="Y44" s="54"/>
      <c r="Z44" s="55">
        <f>Z42-Z43</f>
        <v>493097849.59999996</v>
      </c>
    </row>
    <row r="45" spans="1:26" ht="15" x14ac:dyDescent="0.25">
      <c r="A45" s="22" t="s">
        <v>103</v>
      </c>
      <c r="B45" s="51" t="s">
        <v>104</v>
      </c>
      <c r="C45" s="50" t="s">
        <v>105</v>
      </c>
      <c r="D45" s="50" t="s">
        <v>71</v>
      </c>
      <c r="E45" s="50" t="s">
        <v>72</v>
      </c>
      <c r="F45" s="50" t="s">
        <v>73</v>
      </c>
      <c r="G45" s="50" t="s">
        <v>74</v>
      </c>
      <c r="H45" s="50" t="s">
        <v>71</v>
      </c>
      <c r="I45" s="50" t="s">
        <v>105</v>
      </c>
      <c r="J45" s="50" t="s">
        <v>75</v>
      </c>
      <c r="K45" s="50" t="s">
        <v>76</v>
      </c>
      <c r="L45" s="52">
        <v>167120913.68000001</v>
      </c>
      <c r="M45" s="52">
        <v>247655456.69</v>
      </c>
      <c r="N45" s="52">
        <v>2972791</v>
      </c>
      <c r="O45" s="47"/>
      <c r="P45" s="43"/>
      <c r="Q45" s="43"/>
      <c r="R45" s="43"/>
      <c r="U45" t="s">
        <v>343</v>
      </c>
    </row>
    <row r="46" spans="1:26" ht="15" x14ac:dyDescent="0.25">
      <c r="A46" s="22" t="s">
        <v>106</v>
      </c>
      <c r="B46" s="51" t="s">
        <v>107</v>
      </c>
      <c r="C46" s="50" t="s">
        <v>105</v>
      </c>
      <c r="D46" s="50" t="s">
        <v>108</v>
      </c>
      <c r="E46" s="50" t="s">
        <v>72</v>
      </c>
      <c r="F46" s="50" t="s">
        <v>73</v>
      </c>
      <c r="G46" s="50" t="s">
        <v>40</v>
      </c>
      <c r="H46" s="50" t="s">
        <v>108</v>
      </c>
      <c r="I46" s="50" t="s">
        <v>105</v>
      </c>
      <c r="J46" s="50" t="s">
        <v>75</v>
      </c>
      <c r="K46" s="50" t="s">
        <v>76</v>
      </c>
      <c r="L46" s="52">
        <v>108670913.68000001</v>
      </c>
      <c r="M46" s="52">
        <v>135655456.69</v>
      </c>
      <c r="N46" s="52">
        <v>2972791</v>
      </c>
      <c r="O46" s="47"/>
      <c r="P46" s="43"/>
      <c r="Q46" s="43"/>
      <c r="R46" s="43"/>
      <c r="T46" s="54"/>
      <c r="U46" s="54">
        <v>701</v>
      </c>
      <c r="V46" s="54">
        <v>702</v>
      </c>
      <c r="W46" s="54">
        <v>707</v>
      </c>
      <c r="X46" s="54">
        <v>709</v>
      </c>
      <c r="Y46" s="54">
        <v>1003</v>
      </c>
      <c r="Z46" s="54"/>
    </row>
    <row r="47" spans="1:26" ht="15" x14ac:dyDescent="0.25">
      <c r="A47" s="22" t="s">
        <v>109</v>
      </c>
      <c r="B47" s="51" t="s">
        <v>107</v>
      </c>
      <c r="C47" s="50" t="s">
        <v>105</v>
      </c>
      <c r="D47" s="50" t="s">
        <v>110</v>
      </c>
      <c r="E47" s="50" t="s">
        <v>111</v>
      </c>
      <c r="F47" s="50" t="s">
        <v>73</v>
      </c>
      <c r="G47" s="50" t="s">
        <v>40</v>
      </c>
      <c r="H47" s="50" t="s">
        <v>110</v>
      </c>
      <c r="I47" s="50" t="s">
        <v>105</v>
      </c>
      <c r="J47" s="50" t="s">
        <v>75</v>
      </c>
      <c r="K47" s="50" t="s">
        <v>76</v>
      </c>
      <c r="L47" s="52">
        <v>71173469.390000001</v>
      </c>
      <c r="M47" s="52">
        <v>9772315.5500000007</v>
      </c>
      <c r="N47" s="52"/>
      <c r="O47" s="47"/>
      <c r="P47" s="43"/>
      <c r="Q47" s="43"/>
      <c r="R47" s="43"/>
      <c r="T47" s="54">
        <v>152</v>
      </c>
      <c r="U47" s="55">
        <f>L62+L63+M62+N62+M63+N63</f>
        <v>3369000</v>
      </c>
      <c r="V47" s="55">
        <f>L52+L58+L60+L61+M58+M60+N60+M61+N61+M48+M55</f>
        <v>115635897.98000002</v>
      </c>
      <c r="W47" s="55">
        <f>L49+L50+M49+N49+M50+N50</f>
        <v>13470</v>
      </c>
      <c r="X47" s="55">
        <f>L51+M51+N51</f>
        <v>90000</v>
      </c>
      <c r="Y47" s="55">
        <f>L54+M54+N54</f>
        <v>67203</v>
      </c>
      <c r="Z47" s="55"/>
    </row>
    <row r="48" spans="1:26" ht="15" x14ac:dyDescent="0.25">
      <c r="A48" s="22" t="s">
        <v>109</v>
      </c>
      <c r="B48" s="51" t="s">
        <v>107</v>
      </c>
      <c r="C48" s="50" t="s">
        <v>105</v>
      </c>
      <c r="D48" s="50" t="s">
        <v>108</v>
      </c>
      <c r="E48" s="50" t="s">
        <v>111</v>
      </c>
      <c r="F48" s="50" t="s">
        <v>73</v>
      </c>
      <c r="G48" s="50" t="s">
        <v>40</v>
      </c>
      <c r="H48" s="50" t="s">
        <v>108</v>
      </c>
      <c r="I48" s="50" t="s">
        <v>105</v>
      </c>
      <c r="J48" s="50" t="s">
        <v>75</v>
      </c>
      <c r="K48" s="50" t="s">
        <v>76</v>
      </c>
      <c r="L48" s="52"/>
      <c r="M48" s="52">
        <v>61401153.840000004</v>
      </c>
      <c r="N48" s="52"/>
      <c r="O48" s="47"/>
      <c r="P48" s="43"/>
      <c r="Q48" s="43"/>
      <c r="R48" s="43"/>
      <c r="T48" s="54">
        <v>162</v>
      </c>
      <c r="U48" s="55">
        <f>L57+M57+N57</f>
        <v>1705300</v>
      </c>
      <c r="V48" s="55">
        <f>L47+L53+L56+L59+M47+M56+M59</f>
        <v>126418290.39</v>
      </c>
      <c r="W48" s="55"/>
      <c r="X48" s="55"/>
      <c r="Y48" s="55"/>
      <c r="Z48" s="55"/>
    </row>
    <row r="49" spans="1:27" ht="15" x14ac:dyDescent="0.25">
      <c r="A49" s="22" t="s">
        <v>109</v>
      </c>
      <c r="B49" s="51" t="s">
        <v>107</v>
      </c>
      <c r="C49" s="50" t="s">
        <v>105</v>
      </c>
      <c r="D49" s="50" t="s">
        <v>108</v>
      </c>
      <c r="E49" s="50" t="s">
        <v>112</v>
      </c>
      <c r="F49" s="50" t="s">
        <v>73</v>
      </c>
      <c r="G49" s="50" t="s">
        <v>40</v>
      </c>
      <c r="H49" s="50" t="s">
        <v>108</v>
      </c>
      <c r="I49" s="50" t="s">
        <v>105</v>
      </c>
      <c r="J49" s="50" t="s">
        <v>75</v>
      </c>
      <c r="K49" s="50" t="s">
        <v>76</v>
      </c>
      <c r="L49" s="52">
        <v>3740</v>
      </c>
      <c r="M49" s="52">
        <v>3740</v>
      </c>
      <c r="N49" s="52">
        <v>3740</v>
      </c>
      <c r="O49" s="47"/>
      <c r="P49" s="43"/>
      <c r="Q49" s="43"/>
      <c r="R49" s="43"/>
      <c r="T49" s="54" t="s">
        <v>342</v>
      </c>
      <c r="U49" s="55">
        <f>SUM(U47:U48)</f>
        <v>5074300</v>
      </c>
      <c r="V49" s="55">
        <f t="shared" ref="V49:Y49" si="0">SUM(V47:V48)</f>
        <v>242054188.37</v>
      </c>
      <c r="W49" s="55">
        <f t="shared" si="0"/>
        <v>13470</v>
      </c>
      <c r="X49" s="55">
        <f t="shared" si="0"/>
        <v>90000</v>
      </c>
      <c r="Y49" s="55">
        <f t="shared" si="0"/>
        <v>67203</v>
      </c>
      <c r="Z49" s="55">
        <f>SUM(U49:Y49)</f>
        <v>247299161.37</v>
      </c>
      <c r="AA49" s="53">
        <f>L45-L64+M45+N45-M64</f>
        <v>247299161.37</v>
      </c>
    </row>
    <row r="50" spans="1:27" ht="15" x14ac:dyDescent="0.25">
      <c r="A50" s="22" t="s">
        <v>109</v>
      </c>
      <c r="B50" s="51" t="s">
        <v>107</v>
      </c>
      <c r="C50" s="50" t="s">
        <v>105</v>
      </c>
      <c r="D50" s="50" t="s">
        <v>108</v>
      </c>
      <c r="E50" s="50" t="s">
        <v>113</v>
      </c>
      <c r="F50" s="50" t="s">
        <v>73</v>
      </c>
      <c r="G50" s="50" t="s">
        <v>40</v>
      </c>
      <c r="H50" s="50" t="s">
        <v>108</v>
      </c>
      <c r="I50" s="50" t="s">
        <v>105</v>
      </c>
      <c r="J50" s="50" t="s">
        <v>75</v>
      </c>
      <c r="K50" s="50" t="s">
        <v>76</v>
      </c>
      <c r="L50" s="52">
        <v>750</v>
      </c>
      <c r="M50" s="52">
        <v>750</v>
      </c>
      <c r="N50" s="52">
        <v>750</v>
      </c>
      <c r="O50" s="47"/>
      <c r="P50" s="43"/>
      <c r="Q50" s="43"/>
      <c r="R50" s="43"/>
      <c r="U50" s="53"/>
      <c r="V50" s="53"/>
      <c r="W50" s="53"/>
      <c r="X50" s="53"/>
      <c r="Y50" s="53"/>
      <c r="Z50" s="53"/>
    </row>
    <row r="51" spans="1:27" ht="15" x14ac:dyDescent="0.25">
      <c r="A51" s="22" t="s">
        <v>109</v>
      </c>
      <c r="B51" s="51" t="s">
        <v>107</v>
      </c>
      <c r="C51" s="50" t="s">
        <v>105</v>
      </c>
      <c r="D51" s="50" t="s">
        <v>108</v>
      </c>
      <c r="E51" s="50" t="s">
        <v>114</v>
      </c>
      <c r="F51" s="50" t="s">
        <v>73</v>
      </c>
      <c r="G51" s="50" t="s">
        <v>40</v>
      </c>
      <c r="H51" s="50" t="s">
        <v>108</v>
      </c>
      <c r="I51" s="50" t="s">
        <v>105</v>
      </c>
      <c r="J51" s="50" t="s">
        <v>75</v>
      </c>
      <c r="K51" s="50" t="s">
        <v>76</v>
      </c>
      <c r="L51" s="52">
        <v>30000</v>
      </c>
      <c r="M51" s="52">
        <v>30000</v>
      </c>
      <c r="N51" s="52">
        <v>30000</v>
      </c>
      <c r="O51" s="47"/>
      <c r="P51" s="43"/>
      <c r="Q51" s="43"/>
      <c r="R51" s="43"/>
      <c r="T51" t="s">
        <v>345</v>
      </c>
      <c r="U51" t="s">
        <v>343</v>
      </c>
    </row>
    <row r="52" spans="1:27" ht="15" x14ac:dyDescent="0.25">
      <c r="A52" s="22" t="s">
        <v>109</v>
      </c>
      <c r="B52" s="51" t="s">
        <v>107</v>
      </c>
      <c r="C52" s="50" t="s">
        <v>105</v>
      </c>
      <c r="D52" s="50" t="s">
        <v>108</v>
      </c>
      <c r="E52" s="50" t="s">
        <v>115</v>
      </c>
      <c r="F52" s="50" t="s">
        <v>73</v>
      </c>
      <c r="G52" s="50" t="s">
        <v>40</v>
      </c>
      <c r="H52" s="50" t="s">
        <v>108</v>
      </c>
      <c r="I52" s="50" t="s">
        <v>105</v>
      </c>
      <c r="J52" s="50" t="s">
        <v>75</v>
      </c>
      <c r="K52" s="50" t="s">
        <v>76</v>
      </c>
      <c r="L52" s="52">
        <v>909947.37</v>
      </c>
      <c r="M52" s="52"/>
      <c r="N52" s="52"/>
      <c r="O52" s="47"/>
      <c r="P52" s="43"/>
      <c r="Q52" s="43"/>
      <c r="R52" s="43"/>
      <c r="T52" s="54"/>
      <c r="U52" s="54">
        <v>701</v>
      </c>
      <c r="V52" s="54">
        <v>702</v>
      </c>
      <c r="W52" s="54">
        <v>707</v>
      </c>
      <c r="X52" s="54">
        <v>709</v>
      </c>
      <c r="Y52" s="54">
        <v>1003</v>
      </c>
      <c r="Z52" s="54"/>
    </row>
    <row r="53" spans="1:27" ht="15" x14ac:dyDescent="0.25">
      <c r="A53" s="22" t="s">
        <v>109</v>
      </c>
      <c r="B53" s="51" t="s">
        <v>107</v>
      </c>
      <c r="C53" s="50" t="s">
        <v>105</v>
      </c>
      <c r="D53" s="50" t="s">
        <v>110</v>
      </c>
      <c r="E53" s="50" t="s">
        <v>115</v>
      </c>
      <c r="F53" s="50" t="s">
        <v>73</v>
      </c>
      <c r="G53" s="50" t="s">
        <v>40</v>
      </c>
      <c r="H53" s="50" t="s">
        <v>110</v>
      </c>
      <c r="I53" s="50" t="s">
        <v>105</v>
      </c>
      <c r="J53" s="50" t="s">
        <v>75</v>
      </c>
      <c r="K53" s="50" t="s">
        <v>76</v>
      </c>
      <c r="L53" s="52">
        <v>669000</v>
      </c>
      <c r="M53" s="52"/>
      <c r="N53" s="52"/>
      <c r="O53" s="47"/>
      <c r="P53" s="43"/>
      <c r="Q53" s="43"/>
      <c r="R53" s="43"/>
      <c r="T53" s="54">
        <v>152</v>
      </c>
      <c r="U53" s="55">
        <v>539207.5</v>
      </c>
      <c r="V53" s="55">
        <v>702075</v>
      </c>
      <c r="W53" s="55">
        <v>4490</v>
      </c>
      <c r="X53" s="55">
        <v>30000</v>
      </c>
      <c r="Y53" s="55">
        <v>2329</v>
      </c>
      <c r="Z53" s="55"/>
    </row>
    <row r="54" spans="1:27" ht="15" x14ac:dyDescent="0.25">
      <c r="A54" s="22" t="s">
        <v>109</v>
      </c>
      <c r="B54" s="51" t="s">
        <v>107</v>
      </c>
      <c r="C54" s="50" t="s">
        <v>105</v>
      </c>
      <c r="D54" s="50" t="s">
        <v>108</v>
      </c>
      <c r="E54" s="50" t="s">
        <v>116</v>
      </c>
      <c r="F54" s="50" t="s">
        <v>73</v>
      </c>
      <c r="G54" s="50" t="s">
        <v>40</v>
      </c>
      <c r="H54" s="50" t="s">
        <v>108</v>
      </c>
      <c r="I54" s="50" t="s">
        <v>105</v>
      </c>
      <c r="J54" s="50" t="s">
        <v>75</v>
      </c>
      <c r="K54" s="50" t="s">
        <v>76</v>
      </c>
      <c r="L54" s="52">
        <v>22401</v>
      </c>
      <c r="M54" s="52">
        <v>22401</v>
      </c>
      <c r="N54" s="52">
        <v>22401</v>
      </c>
      <c r="O54" s="47"/>
      <c r="P54" s="43"/>
      <c r="Q54" s="43"/>
      <c r="R54" s="43"/>
      <c r="T54" s="54">
        <v>162</v>
      </c>
      <c r="U54" s="55"/>
      <c r="V54" s="55"/>
      <c r="W54" s="55"/>
      <c r="X54" s="55"/>
      <c r="Y54" s="55"/>
      <c r="Z54" s="55"/>
    </row>
    <row r="55" spans="1:27" ht="15" x14ac:dyDescent="0.25">
      <c r="A55" s="22" t="s">
        <v>109</v>
      </c>
      <c r="B55" s="51" t="s">
        <v>107</v>
      </c>
      <c r="C55" s="50" t="s">
        <v>105</v>
      </c>
      <c r="D55" s="50" t="s">
        <v>108</v>
      </c>
      <c r="E55" s="50" t="s">
        <v>117</v>
      </c>
      <c r="F55" s="50" t="s">
        <v>73</v>
      </c>
      <c r="G55" s="50" t="s">
        <v>40</v>
      </c>
      <c r="H55" s="50" t="s">
        <v>108</v>
      </c>
      <c r="I55" s="50" t="s">
        <v>105</v>
      </c>
      <c r="J55" s="50" t="s">
        <v>75</v>
      </c>
      <c r="K55" s="50" t="s">
        <v>76</v>
      </c>
      <c r="L55" s="52"/>
      <c r="M55" s="52">
        <v>45759217.18</v>
      </c>
      <c r="N55" s="52"/>
      <c r="O55" s="47"/>
      <c r="P55" s="43"/>
      <c r="Q55" s="43"/>
      <c r="R55" s="43"/>
      <c r="T55" s="54" t="s">
        <v>342</v>
      </c>
      <c r="U55" s="55">
        <f>SUM(U53:U54)</f>
        <v>539207.5</v>
      </c>
      <c r="V55" s="55">
        <f t="shared" ref="V55" si="1">SUM(V53:V54)</f>
        <v>702075</v>
      </c>
      <c r="W55" s="55">
        <f t="shared" ref="W55" si="2">SUM(W53:W54)</f>
        <v>4490</v>
      </c>
      <c r="X55" s="55">
        <f t="shared" ref="X55" si="3">SUM(X53:X54)</f>
        <v>30000</v>
      </c>
      <c r="Y55" s="55">
        <f t="shared" ref="Y55" si="4">SUM(Y53:Y54)</f>
        <v>2329</v>
      </c>
      <c r="Z55" s="55">
        <f>SUM(U55:Y55)</f>
        <v>1278101.5</v>
      </c>
      <c r="AA55" s="53"/>
    </row>
    <row r="56" spans="1:27" ht="15" x14ac:dyDescent="0.25">
      <c r="A56" s="22" t="s">
        <v>109</v>
      </c>
      <c r="B56" s="51" t="s">
        <v>107</v>
      </c>
      <c r="C56" s="50" t="s">
        <v>105</v>
      </c>
      <c r="D56" s="50" t="s">
        <v>110</v>
      </c>
      <c r="E56" s="50" t="s">
        <v>117</v>
      </c>
      <c r="F56" s="50" t="s">
        <v>73</v>
      </c>
      <c r="G56" s="50" t="s">
        <v>40</v>
      </c>
      <c r="H56" s="50" t="s">
        <v>110</v>
      </c>
      <c r="I56" s="50" t="s">
        <v>105</v>
      </c>
      <c r="J56" s="50" t="s">
        <v>75</v>
      </c>
      <c r="K56" s="50" t="s">
        <v>76</v>
      </c>
      <c r="L56" s="52">
        <v>20000000</v>
      </c>
      <c r="M56" s="52">
        <v>9432719.5299999993</v>
      </c>
      <c r="N56" s="52"/>
      <c r="O56" s="47"/>
      <c r="P56" s="43"/>
      <c r="Q56" s="43"/>
      <c r="R56" s="43"/>
    </row>
    <row r="57" spans="1:27" ht="15" x14ac:dyDescent="0.25">
      <c r="A57" s="22" t="s">
        <v>109</v>
      </c>
      <c r="B57" s="51" t="s">
        <v>107</v>
      </c>
      <c r="C57" s="50" t="s">
        <v>105</v>
      </c>
      <c r="D57" s="50" t="s">
        <v>110</v>
      </c>
      <c r="E57" s="50" t="s">
        <v>118</v>
      </c>
      <c r="F57" s="50" t="s">
        <v>73</v>
      </c>
      <c r="G57" s="50" t="s">
        <v>40</v>
      </c>
      <c r="H57" s="50" t="s">
        <v>110</v>
      </c>
      <c r="I57" s="50" t="s">
        <v>105</v>
      </c>
      <c r="J57" s="50" t="s">
        <v>75</v>
      </c>
      <c r="K57" s="50" t="s">
        <v>76</v>
      </c>
      <c r="L57" s="52">
        <v>412000</v>
      </c>
      <c r="M57" s="52">
        <v>632200</v>
      </c>
      <c r="N57" s="52">
        <v>661100</v>
      </c>
      <c r="O57" s="47"/>
      <c r="P57" s="43"/>
      <c r="Q57" s="43"/>
      <c r="R57" s="43"/>
      <c r="T57" t="s">
        <v>348</v>
      </c>
      <c r="U57" t="s">
        <v>343</v>
      </c>
    </row>
    <row r="58" spans="1:27" ht="15" x14ac:dyDescent="0.25">
      <c r="A58" s="22" t="s">
        <v>109</v>
      </c>
      <c r="B58" s="51" t="s">
        <v>107</v>
      </c>
      <c r="C58" s="50" t="s">
        <v>105</v>
      </c>
      <c r="D58" s="50" t="s">
        <v>108</v>
      </c>
      <c r="E58" s="50" t="s">
        <v>119</v>
      </c>
      <c r="F58" s="50" t="s">
        <v>73</v>
      </c>
      <c r="G58" s="50" t="s">
        <v>40</v>
      </c>
      <c r="H58" s="50" t="s">
        <v>108</v>
      </c>
      <c r="I58" s="50" t="s">
        <v>105</v>
      </c>
      <c r="J58" s="50" t="s">
        <v>75</v>
      </c>
      <c r="K58" s="50" t="s">
        <v>76</v>
      </c>
      <c r="L58" s="52">
        <v>404020</v>
      </c>
      <c r="M58" s="52">
        <v>3766159.59</v>
      </c>
      <c r="N58" s="52"/>
      <c r="O58" s="47"/>
      <c r="P58" s="43"/>
      <c r="Q58" s="43"/>
      <c r="R58" s="43"/>
      <c r="T58" s="54"/>
      <c r="U58" s="54">
        <v>701</v>
      </c>
      <c r="V58" s="54">
        <v>702</v>
      </c>
      <c r="W58" s="54">
        <v>707</v>
      </c>
      <c r="X58" s="54">
        <v>709</v>
      </c>
      <c r="Y58" s="54">
        <v>1003</v>
      </c>
      <c r="Z58" s="54"/>
    </row>
    <row r="59" spans="1:27" ht="15" x14ac:dyDescent="0.25">
      <c r="A59" s="22" t="s">
        <v>109</v>
      </c>
      <c r="B59" s="51" t="s">
        <v>107</v>
      </c>
      <c r="C59" s="50" t="s">
        <v>105</v>
      </c>
      <c r="D59" s="50" t="s">
        <v>110</v>
      </c>
      <c r="E59" s="50" t="s">
        <v>119</v>
      </c>
      <c r="F59" s="50" t="s">
        <v>73</v>
      </c>
      <c r="G59" s="50" t="s">
        <v>40</v>
      </c>
      <c r="H59" s="50" t="s">
        <v>110</v>
      </c>
      <c r="I59" s="50" t="s">
        <v>105</v>
      </c>
      <c r="J59" s="50" t="s">
        <v>75</v>
      </c>
      <c r="K59" s="50" t="s">
        <v>76</v>
      </c>
      <c r="L59" s="52">
        <v>12790785.92</v>
      </c>
      <c r="M59" s="52">
        <v>2580000</v>
      </c>
      <c r="N59" s="52"/>
      <c r="O59" s="47"/>
      <c r="P59" s="43"/>
      <c r="Q59" s="43"/>
      <c r="R59" s="43"/>
      <c r="T59" s="54">
        <v>152</v>
      </c>
      <c r="U59" s="55">
        <f>U47-U53</f>
        <v>2829792.5</v>
      </c>
      <c r="V59" s="55">
        <f t="shared" ref="V59:Y59" si="5">V47-V53</f>
        <v>114933822.98000002</v>
      </c>
      <c r="W59" s="55">
        <f t="shared" si="5"/>
        <v>8980</v>
      </c>
      <c r="X59" s="55">
        <f t="shared" si="5"/>
        <v>60000</v>
      </c>
      <c r="Y59" s="55">
        <f t="shared" si="5"/>
        <v>64874</v>
      </c>
      <c r="Z59" s="55"/>
    </row>
    <row r="60" spans="1:27" ht="15" x14ac:dyDescent="0.25">
      <c r="A60" s="22" t="s">
        <v>109</v>
      </c>
      <c r="B60" s="51" t="s">
        <v>107</v>
      </c>
      <c r="C60" s="50" t="s">
        <v>105</v>
      </c>
      <c r="D60" s="50" t="s">
        <v>108</v>
      </c>
      <c r="E60" s="50" t="s">
        <v>120</v>
      </c>
      <c r="F60" s="50" t="s">
        <v>73</v>
      </c>
      <c r="G60" s="50" t="s">
        <v>40</v>
      </c>
      <c r="H60" s="50" t="s">
        <v>108</v>
      </c>
      <c r="I60" s="50" t="s">
        <v>105</v>
      </c>
      <c r="J60" s="50" t="s">
        <v>75</v>
      </c>
      <c r="K60" s="50" t="s">
        <v>76</v>
      </c>
      <c r="L60" s="52">
        <v>797000</v>
      </c>
      <c r="M60" s="52">
        <v>797000</v>
      </c>
      <c r="N60" s="52">
        <v>797000</v>
      </c>
      <c r="O60" s="47"/>
      <c r="P60" s="43"/>
      <c r="Q60" s="43"/>
      <c r="R60" s="43"/>
      <c r="T60" s="54">
        <v>162</v>
      </c>
      <c r="U60" s="55">
        <f>U48-U54</f>
        <v>1705300</v>
      </c>
      <c r="V60" s="55">
        <f t="shared" ref="V60:Y60" si="6">V48-V54</f>
        <v>126418290.39</v>
      </c>
      <c r="W60" s="55">
        <f t="shared" si="6"/>
        <v>0</v>
      </c>
      <c r="X60" s="55">
        <f t="shared" si="6"/>
        <v>0</v>
      </c>
      <c r="Y60" s="55">
        <f t="shared" si="6"/>
        <v>0</v>
      </c>
      <c r="Z60" s="55"/>
    </row>
    <row r="61" spans="1:27" ht="15" x14ac:dyDescent="0.25">
      <c r="A61" s="22" t="s">
        <v>109</v>
      </c>
      <c r="B61" s="51" t="s">
        <v>107</v>
      </c>
      <c r="C61" s="50" t="s">
        <v>105</v>
      </c>
      <c r="D61" s="50" t="s">
        <v>108</v>
      </c>
      <c r="E61" s="50" t="s">
        <v>121</v>
      </c>
      <c r="F61" s="50" t="s">
        <v>73</v>
      </c>
      <c r="G61" s="50" t="s">
        <v>40</v>
      </c>
      <c r="H61" s="50" t="s">
        <v>108</v>
      </c>
      <c r="I61" s="50" t="s">
        <v>105</v>
      </c>
      <c r="J61" s="50" t="s">
        <v>75</v>
      </c>
      <c r="K61" s="50" t="s">
        <v>76</v>
      </c>
      <c r="L61" s="52">
        <v>334800</v>
      </c>
      <c r="M61" s="52">
        <v>334800</v>
      </c>
      <c r="N61" s="52">
        <v>334800</v>
      </c>
      <c r="O61" s="47"/>
      <c r="P61" s="43"/>
      <c r="Q61" s="43"/>
      <c r="R61" s="43"/>
      <c r="T61" s="54" t="s">
        <v>342</v>
      </c>
      <c r="U61" s="55">
        <f>SUM(U59:U60)</f>
        <v>4535092.5</v>
      </c>
      <c r="V61" s="55">
        <f t="shared" ref="V61" si="7">SUM(V59:V60)</f>
        <v>241352113.37</v>
      </c>
      <c r="W61" s="55">
        <f t="shared" ref="W61" si="8">SUM(W59:W60)</f>
        <v>8980</v>
      </c>
      <c r="X61" s="55">
        <f t="shared" ref="X61" si="9">SUM(X59:X60)</f>
        <v>60000</v>
      </c>
      <c r="Y61" s="55">
        <f t="shared" ref="Y61" si="10">SUM(Y59:Y60)</f>
        <v>64874</v>
      </c>
      <c r="Z61" s="55">
        <f>SUM(U61:Y61)</f>
        <v>246021059.87</v>
      </c>
      <c r="AA61" s="53">
        <f>Z49-Z55</f>
        <v>246021059.87</v>
      </c>
    </row>
    <row r="62" spans="1:27" ht="15" x14ac:dyDescent="0.25">
      <c r="A62" s="22" t="s">
        <v>109</v>
      </c>
      <c r="B62" s="51" t="s">
        <v>107</v>
      </c>
      <c r="C62" s="50" t="s">
        <v>105</v>
      </c>
      <c r="D62" s="50" t="s">
        <v>108</v>
      </c>
      <c r="E62" s="50" t="s">
        <v>122</v>
      </c>
      <c r="F62" s="50" t="s">
        <v>73</v>
      </c>
      <c r="G62" s="50" t="s">
        <v>40</v>
      </c>
      <c r="H62" s="50" t="s">
        <v>108</v>
      </c>
      <c r="I62" s="50" t="s">
        <v>105</v>
      </c>
      <c r="J62" s="50" t="s">
        <v>75</v>
      </c>
      <c r="K62" s="50" t="s">
        <v>76</v>
      </c>
      <c r="L62" s="52">
        <v>787000</v>
      </c>
      <c r="M62" s="52">
        <v>787000</v>
      </c>
      <c r="N62" s="52">
        <v>787000</v>
      </c>
      <c r="O62" s="47"/>
      <c r="P62" s="43"/>
      <c r="Q62" s="43"/>
      <c r="R62" s="43"/>
    </row>
    <row r="63" spans="1:27" ht="15" x14ac:dyDescent="0.25">
      <c r="A63" s="22" t="s">
        <v>109</v>
      </c>
      <c r="B63" s="51" t="s">
        <v>107</v>
      </c>
      <c r="C63" s="50" t="s">
        <v>105</v>
      </c>
      <c r="D63" s="50" t="s">
        <v>108</v>
      </c>
      <c r="E63" s="50" t="s">
        <v>123</v>
      </c>
      <c r="F63" s="50" t="s">
        <v>73</v>
      </c>
      <c r="G63" s="50" t="s">
        <v>40</v>
      </c>
      <c r="H63" s="50" t="s">
        <v>108</v>
      </c>
      <c r="I63" s="50" t="s">
        <v>105</v>
      </c>
      <c r="J63" s="50" t="s">
        <v>75</v>
      </c>
      <c r="K63" s="50" t="s">
        <v>76</v>
      </c>
      <c r="L63" s="52">
        <v>336000</v>
      </c>
      <c r="M63" s="52">
        <v>336000</v>
      </c>
      <c r="N63" s="52">
        <v>336000</v>
      </c>
      <c r="O63" s="47"/>
      <c r="P63" s="43"/>
      <c r="Q63" s="43"/>
      <c r="R63" s="43"/>
    </row>
    <row r="64" spans="1:27" ht="15" x14ac:dyDescent="0.25">
      <c r="A64" s="22" t="s">
        <v>124</v>
      </c>
      <c r="B64" s="51" t="s">
        <v>125</v>
      </c>
      <c r="C64" s="50" t="s">
        <v>105</v>
      </c>
      <c r="D64" s="50" t="s">
        <v>110</v>
      </c>
      <c r="E64" s="50" t="s">
        <v>72</v>
      </c>
      <c r="F64" s="50" t="s">
        <v>73</v>
      </c>
      <c r="G64" s="50" t="s">
        <v>41</v>
      </c>
      <c r="H64" s="50" t="s">
        <v>110</v>
      </c>
      <c r="I64" s="50" t="s">
        <v>105</v>
      </c>
      <c r="J64" s="50" t="s">
        <v>75</v>
      </c>
      <c r="K64" s="50" t="s">
        <v>76</v>
      </c>
      <c r="L64" s="52">
        <v>58450000</v>
      </c>
      <c r="M64" s="52">
        <v>112000000</v>
      </c>
      <c r="N64" s="52"/>
      <c r="O64" s="47"/>
      <c r="P64" s="43"/>
      <c r="Q64" s="43"/>
      <c r="R64" s="43"/>
    </row>
    <row r="65" spans="1:18" ht="15" x14ac:dyDescent="0.25">
      <c r="A65" s="22" t="s">
        <v>126</v>
      </c>
      <c r="B65" s="51" t="s">
        <v>125</v>
      </c>
      <c r="C65" s="50" t="s">
        <v>105</v>
      </c>
      <c r="D65" s="50" t="s">
        <v>110</v>
      </c>
      <c r="E65" s="50" t="s">
        <v>127</v>
      </c>
      <c r="F65" s="50" t="s">
        <v>73</v>
      </c>
      <c r="G65" s="50" t="s">
        <v>41</v>
      </c>
      <c r="H65" s="50" t="s">
        <v>110</v>
      </c>
      <c r="I65" s="50" t="s">
        <v>105</v>
      </c>
      <c r="J65" s="50" t="s">
        <v>75</v>
      </c>
      <c r="K65" s="50" t="s">
        <v>76</v>
      </c>
      <c r="L65" s="52">
        <v>58450000</v>
      </c>
      <c r="M65" s="52">
        <v>112000000</v>
      </c>
      <c r="N65" s="52"/>
      <c r="O65" s="47"/>
      <c r="P65" s="43"/>
      <c r="Q65" s="43"/>
      <c r="R65" s="43"/>
    </row>
    <row r="66" spans="1:18" ht="15" x14ac:dyDescent="0.25">
      <c r="A66" s="21" t="s">
        <v>128</v>
      </c>
      <c r="B66" s="48" t="s">
        <v>129</v>
      </c>
      <c r="C66" s="49" t="s">
        <v>71</v>
      </c>
      <c r="D66" s="50" t="s">
        <v>71</v>
      </c>
      <c r="E66" s="50" t="s">
        <v>72</v>
      </c>
      <c r="F66" s="50" t="s">
        <v>73</v>
      </c>
      <c r="G66" s="50" t="s">
        <v>74</v>
      </c>
      <c r="H66" s="50" t="s">
        <v>71</v>
      </c>
      <c r="I66" s="50" t="s">
        <v>71</v>
      </c>
      <c r="J66" s="50" t="s">
        <v>75</v>
      </c>
      <c r="K66" s="50" t="s">
        <v>76</v>
      </c>
      <c r="L66" s="46"/>
      <c r="M66" s="46"/>
      <c r="N66" s="46"/>
      <c r="O66" s="47"/>
      <c r="P66" s="43"/>
      <c r="Q66" s="43"/>
      <c r="R66" s="43"/>
    </row>
    <row r="67" spans="1:18" ht="15" x14ac:dyDescent="0.25">
      <c r="A67" s="21" t="s">
        <v>130</v>
      </c>
      <c r="B67" s="48" t="s">
        <v>131</v>
      </c>
      <c r="C67" s="49" t="s">
        <v>71</v>
      </c>
      <c r="D67" s="50" t="s">
        <v>71</v>
      </c>
      <c r="E67" s="50" t="s">
        <v>72</v>
      </c>
      <c r="F67" s="50" t="s">
        <v>73</v>
      </c>
      <c r="G67" s="50" t="s">
        <v>74</v>
      </c>
      <c r="H67" s="50" t="s">
        <v>71</v>
      </c>
      <c r="I67" s="50" t="s">
        <v>71</v>
      </c>
      <c r="J67" s="50" t="s">
        <v>75</v>
      </c>
      <c r="K67" s="50" t="s">
        <v>76</v>
      </c>
      <c r="L67" s="46"/>
      <c r="M67" s="46"/>
      <c r="N67" s="46"/>
      <c r="O67" s="47"/>
      <c r="P67" s="43"/>
      <c r="Q67" s="43"/>
      <c r="R67" s="43"/>
    </row>
    <row r="68" spans="1:18" ht="15" x14ac:dyDescent="0.25">
      <c r="A68" s="21" t="s">
        <v>132</v>
      </c>
      <c r="B68" s="48" t="s">
        <v>133</v>
      </c>
      <c r="C68" s="49" t="s">
        <v>71</v>
      </c>
      <c r="D68" s="50" t="s">
        <v>71</v>
      </c>
      <c r="E68" s="50" t="s">
        <v>72</v>
      </c>
      <c r="F68" s="50" t="s">
        <v>73</v>
      </c>
      <c r="G68" s="50" t="s">
        <v>74</v>
      </c>
      <c r="H68" s="50" t="s">
        <v>71</v>
      </c>
      <c r="I68" s="50" t="s">
        <v>71</v>
      </c>
      <c r="J68" s="50" t="s">
        <v>75</v>
      </c>
      <c r="K68" s="50" t="s">
        <v>76</v>
      </c>
      <c r="L68" s="46">
        <v>381112960.63</v>
      </c>
      <c r="M68" s="46">
        <v>460988127.69999999</v>
      </c>
      <c r="N68" s="46">
        <v>216226040.59</v>
      </c>
      <c r="O68" s="47"/>
      <c r="P68" s="43"/>
      <c r="Q68" s="43"/>
      <c r="R68" s="43"/>
    </row>
    <row r="69" spans="1:18" ht="15" x14ac:dyDescent="0.25">
      <c r="A69" s="22" t="s">
        <v>134</v>
      </c>
      <c r="B69" s="51" t="s">
        <v>135</v>
      </c>
      <c r="C69" s="50" t="s">
        <v>71</v>
      </c>
      <c r="D69" s="50" t="s">
        <v>71</v>
      </c>
      <c r="E69" s="50" t="s">
        <v>72</v>
      </c>
      <c r="F69" s="50" t="s">
        <v>73</v>
      </c>
      <c r="G69" s="50" t="s">
        <v>74</v>
      </c>
      <c r="H69" s="50" t="s">
        <v>71</v>
      </c>
      <c r="I69" s="50" t="s">
        <v>71</v>
      </c>
      <c r="J69" s="50" t="s">
        <v>75</v>
      </c>
      <c r="K69" s="50" t="s">
        <v>76</v>
      </c>
      <c r="L69" s="52">
        <v>156902762.00999999</v>
      </c>
      <c r="M69" s="52">
        <v>156880671.00999999</v>
      </c>
      <c r="N69" s="52">
        <v>156801249.59</v>
      </c>
      <c r="O69" s="47"/>
      <c r="P69" s="43"/>
      <c r="Q69" s="43"/>
      <c r="R69" s="43"/>
    </row>
    <row r="70" spans="1:18" ht="15" x14ac:dyDescent="0.25">
      <c r="A70" s="22" t="s">
        <v>136</v>
      </c>
      <c r="B70" s="51" t="s">
        <v>137</v>
      </c>
      <c r="C70" s="50" t="s">
        <v>138</v>
      </c>
      <c r="D70" s="50" t="s">
        <v>71</v>
      </c>
      <c r="E70" s="50" t="s">
        <v>72</v>
      </c>
      <c r="F70" s="50" t="s">
        <v>73</v>
      </c>
      <c r="G70" s="50" t="s">
        <v>74</v>
      </c>
      <c r="H70" s="50" t="s">
        <v>71</v>
      </c>
      <c r="I70" s="50" t="s">
        <v>71</v>
      </c>
      <c r="J70" s="50" t="s">
        <v>75</v>
      </c>
      <c r="K70" s="50" t="s">
        <v>76</v>
      </c>
      <c r="L70" s="52">
        <v>120618016.14</v>
      </c>
      <c r="M70" s="52">
        <v>120618016.14</v>
      </c>
      <c r="N70" s="52">
        <v>120557016.58</v>
      </c>
      <c r="O70" s="47"/>
      <c r="P70" s="43"/>
      <c r="Q70" s="43"/>
      <c r="R70" s="43"/>
    </row>
    <row r="71" spans="1:18" ht="15" x14ac:dyDescent="0.25">
      <c r="A71" s="22" t="s">
        <v>139</v>
      </c>
      <c r="B71" s="51" t="s">
        <v>137</v>
      </c>
      <c r="C71" s="50" t="s">
        <v>138</v>
      </c>
      <c r="D71" s="50" t="s">
        <v>140</v>
      </c>
      <c r="E71" s="50" t="s">
        <v>93</v>
      </c>
      <c r="F71" s="50" t="s">
        <v>141</v>
      </c>
      <c r="G71" s="50" t="s">
        <v>39</v>
      </c>
      <c r="H71" s="50" t="s">
        <v>140</v>
      </c>
      <c r="I71" s="50" t="s">
        <v>71</v>
      </c>
      <c r="J71" s="50" t="s">
        <v>75</v>
      </c>
      <c r="K71" s="50" t="s">
        <v>76</v>
      </c>
      <c r="L71" s="52">
        <v>4260000</v>
      </c>
      <c r="M71" s="52">
        <v>4260000</v>
      </c>
      <c r="N71" s="52">
        <v>4260000</v>
      </c>
      <c r="O71" s="47"/>
      <c r="P71" s="43"/>
      <c r="Q71" s="43"/>
      <c r="R71" s="43"/>
    </row>
    <row r="72" spans="1:18" ht="15" x14ac:dyDescent="0.25">
      <c r="A72" s="22" t="s">
        <v>139</v>
      </c>
      <c r="B72" s="51" t="s">
        <v>137</v>
      </c>
      <c r="C72" s="50" t="s">
        <v>138</v>
      </c>
      <c r="D72" s="50" t="s">
        <v>140</v>
      </c>
      <c r="E72" s="50" t="s">
        <v>95</v>
      </c>
      <c r="F72" s="50" t="s">
        <v>141</v>
      </c>
      <c r="G72" s="50" t="s">
        <v>39</v>
      </c>
      <c r="H72" s="50" t="s">
        <v>140</v>
      </c>
      <c r="I72" s="50" t="s">
        <v>71</v>
      </c>
      <c r="J72" s="50" t="s">
        <v>75</v>
      </c>
      <c r="K72" s="50" t="s">
        <v>76</v>
      </c>
      <c r="L72" s="52">
        <v>272082.19</v>
      </c>
      <c r="M72" s="52">
        <v>272082.19</v>
      </c>
      <c r="N72" s="52">
        <v>211082.63</v>
      </c>
      <c r="O72" s="47"/>
      <c r="P72" s="43"/>
      <c r="Q72" s="43"/>
      <c r="R72" s="43"/>
    </row>
    <row r="73" spans="1:18" ht="15" x14ac:dyDescent="0.25">
      <c r="A73" s="22" t="s">
        <v>139</v>
      </c>
      <c r="B73" s="51" t="s">
        <v>137</v>
      </c>
      <c r="C73" s="50" t="s">
        <v>138</v>
      </c>
      <c r="D73" s="50" t="s">
        <v>140</v>
      </c>
      <c r="E73" s="50" t="s">
        <v>96</v>
      </c>
      <c r="F73" s="50" t="s">
        <v>142</v>
      </c>
      <c r="G73" s="50" t="s">
        <v>39</v>
      </c>
      <c r="H73" s="50" t="s">
        <v>140</v>
      </c>
      <c r="I73" s="50" t="s">
        <v>71</v>
      </c>
      <c r="J73" s="50" t="s">
        <v>75</v>
      </c>
      <c r="K73" s="50" t="s">
        <v>76</v>
      </c>
      <c r="L73" s="52">
        <v>334101.38</v>
      </c>
      <c r="M73" s="52">
        <v>334101.38</v>
      </c>
      <c r="N73" s="52">
        <v>334101.38</v>
      </c>
      <c r="O73" s="47"/>
      <c r="P73" s="43"/>
      <c r="Q73" s="43"/>
      <c r="R73" s="43"/>
    </row>
    <row r="74" spans="1:18" ht="15" x14ac:dyDescent="0.25">
      <c r="A74" s="22" t="s">
        <v>143</v>
      </c>
      <c r="B74" s="51" t="s">
        <v>137</v>
      </c>
      <c r="C74" s="50" t="s">
        <v>138</v>
      </c>
      <c r="D74" s="50" t="s">
        <v>144</v>
      </c>
      <c r="E74" s="50" t="s">
        <v>96</v>
      </c>
      <c r="F74" s="50" t="s">
        <v>145</v>
      </c>
      <c r="G74" s="50" t="s">
        <v>39</v>
      </c>
      <c r="H74" s="50" t="s">
        <v>144</v>
      </c>
      <c r="I74" s="50" t="s">
        <v>71</v>
      </c>
      <c r="J74" s="50" t="s">
        <v>75</v>
      </c>
      <c r="K74" s="50" t="s">
        <v>76</v>
      </c>
      <c r="L74" s="52">
        <v>3000</v>
      </c>
      <c r="M74" s="52">
        <v>3000</v>
      </c>
      <c r="N74" s="52">
        <v>3000</v>
      </c>
      <c r="O74" s="47"/>
      <c r="P74" s="43"/>
      <c r="Q74" s="43"/>
      <c r="R74" s="43"/>
    </row>
    <row r="75" spans="1:18" ht="15" x14ac:dyDescent="0.25">
      <c r="A75" s="22" t="s">
        <v>139</v>
      </c>
      <c r="B75" s="51" t="s">
        <v>137</v>
      </c>
      <c r="C75" s="50" t="s">
        <v>138</v>
      </c>
      <c r="D75" s="50" t="s">
        <v>140</v>
      </c>
      <c r="E75" s="50" t="s">
        <v>99</v>
      </c>
      <c r="F75" s="50" t="s">
        <v>141</v>
      </c>
      <c r="G75" s="50" t="s">
        <v>39</v>
      </c>
      <c r="H75" s="50" t="s">
        <v>140</v>
      </c>
      <c r="I75" s="50" t="s">
        <v>71</v>
      </c>
      <c r="J75" s="50" t="s">
        <v>75</v>
      </c>
      <c r="K75" s="50" t="s">
        <v>76</v>
      </c>
      <c r="L75" s="52">
        <v>5465284.1799999997</v>
      </c>
      <c r="M75" s="52">
        <v>5465284.1799999997</v>
      </c>
      <c r="N75" s="52">
        <v>5465284.1799999997</v>
      </c>
      <c r="O75" s="47"/>
      <c r="P75" s="43"/>
      <c r="Q75" s="43"/>
      <c r="R75" s="43"/>
    </row>
    <row r="76" spans="1:18" ht="15" x14ac:dyDescent="0.25">
      <c r="A76" s="22" t="s">
        <v>143</v>
      </c>
      <c r="B76" s="51" t="s">
        <v>137</v>
      </c>
      <c r="C76" s="50" t="s">
        <v>138</v>
      </c>
      <c r="D76" s="50" t="s">
        <v>144</v>
      </c>
      <c r="E76" s="50" t="s">
        <v>99</v>
      </c>
      <c r="F76" s="50" t="s">
        <v>146</v>
      </c>
      <c r="G76" s="50" t="s">
        <v>39</v>
      </c>
      <c r="H76" s="50" t="s">
        <v>144</v>
      </c>
      <c r="I76" s="50" t="s">
        <v>71</v>
      </c>
      <c r="J76" s="50" t="s">
        <v>75</v>
      </c>
      <c r="K76" s="50" t="s">
        <v>76</v>
      </c>
      <c r="L76" s="52">
        <v>30000</v>
      </c>
      <c r="M76" s="52">
        <v>30000</v>
      </c>
      <c r="N76" s="52">
        <v>30000</v>
      </c>
      <c r="O76" s="47"/>
      <c r="P76" s="43"/>
      <c r="Q76" s="43"/>
      <c r="R76" s="43"/>
    </row>
    <row r="77" spans="1:18" ht="15" x14ac:dyDescent="0.25">
      <c r="A77" s="22" t="s">
        <v>139</v>
      </c>
      <c r="B77" s="51" t="s">
        <v>137</v>
      </c>
      <c r="C77" s="50" t="s">
        <v>138</v>
      </c>
      <c r="D77" s="50" t="s">
        <v>140</v>
      </c>
      <c r="E77" s="50" t="s">
        <v>100</v>
      </c>
      <c r="F77" s="50" t="s">
        <v>141</v>
      </c>
      <c r="G77" s="50" t="s">
        <v>39</v>
      </c>
      <c r="H77" s="50" t="s">
        <v>140</v>
      </c>
      <c r="I77" s="50" t="s">
        <v>71</v>
      </c>
      <c r="J77" s="50" t="s">
        <v>75</v>
      </c>
      <c r="K77" s="50" t="s">
        <v>76</v>
      </c>
      <c r="L77" s="52">
        <v>3987173.58</v>
      </c>
      <c r="M77" s="52">
        <v>3987173.58</v>
      </c>
      <c r="N77" s="52">
        <v>3987173.58</v>
      </c>
      <c r="O77" s="47"/>
      <c r="P77" s="43"/>
      <c r="Q77" s="43"/>
      <c r="R77" s="43"/>
    </row>
    <row r="78" spans="1:18" ht="15" x14ac:dyDescent="0.25">
      <c r="A78" s="22" t="s">
        <v>143</v>
      </c>
      <c r="B78" s="51" t="s">
        <v>137</v>
      </c>
      <c r="C78" s="50" t="s">
        <v>138</v>
      </c>
      <c r="D78" s="50" t="s">
        <v>144</v>
      </c>
      <c r="E78" s="50" t="s">
        <v>100</v>
      </c>
      <c r="F78" s="50" t="s">
        <v>146</v>
      </c>
      <c r="G78" s="50" t="s">
        <v>39</v>
      </c>
      <c r="H78" s="50" t="s">
        <v>144</v>
      </c>
      <c r="I78" s="50" t="s">
        <v>71</v>
      </c>
      <c r="J78" s="50" t="s">
        <v>75</v>
      </c>
      <c r="K78" s="50" t="s">
        <v>76</v>
      </c>
      <c r="L78" s="52">
        <v>10000</v>
      </c>
      <c r="M78" s="52">
        <v>10000</v>
      </c>
      <c r="N78" s="52">
        <v>10000</v>
      </c>
      <c r="O78" s="47"/>
      <c r="P78" s="43"/>
      <c r="Q78" s="43"/>
      <c r="R78" s="43"/>
    </row>
    <row r="79" spans="1:18" ht="15" x14ac:dyDescent="0.25">
      <c r="A79" s="22" t="s">
        <v>139</v>
      </c>
      <c r="B79" s="51" t="s">
        <v>137</v>
      </c>
      <c r="C79" s="50" t="s">
        <v>138</v>
      </c>
      <c r="D79" s="50" t="s">
        <v>140</v>
      </c>
      <c r="E79" s="50" t="s">
        <v>101</v>
      </c>
      <c r="F79" s="50" t="s">
        <v>141</v>
      </c>
      <c r="G79" s="50" t="s">
        <v>39</v>
      </c>
      <c r="H79" s="50" t="s">
        <v>140</v>
      </c>
      <c r="I79" s="50" t="s">
        <v>71</v>
      </c>
      <c r="J79" s="50" t="s">
        <v>75</v>
      </c>
      <c r="K79" s="50" t="s">
        <v>76</v>
      </c>
      <c r="L79" s="52">
        <v>87702227.340000004</v>
      </c>
      <c r="M79" s="52">
        <v>87702227.340000004</v>
      </c>
      <c r="N79" s="52">
        <v>87702227.340000004</v>
      </c>
      <c r="O79" s="47"/>
      <c r="P79" s="43"/>
      <c r="Q79" s="43"/>
      <c r="R79" s="43"/>
    </row>
    <row r="80" spans="1:18" ht="15" x14ac:dyDescent="0.25">
      <c r="A80" s="22" t="s">
        <v>143</v>
      </c>
      <c r="B80" s="51" t="s">
        <v>137</v>
      </c>
      <c r="C80" s="50" t="s">
        <v>138</v>
      </c>
      <c r="D80" s="50" t="s">
        <v>144</v>
      </c>
      <c r="E80" s="50" t="s">
        <v>101</v>
      </c>
      <c r="F80" s="50" t="s">
        <v>146</v>
      </c>
      <c r="G80" s="50" t="s">
        <v>39</v>
      </c>
      <c r="H80" s="50" t="s">
        <v>144</v>
      </c>
      <c r="I80" s="50" t="s">
        <v>71</v>
      </c>
      <c r="J80" s="50" t="s">
        <v>75</v>
      </c>
      <c r="K80" s="50" t="s">
        <v>76</v>
      </c>
      <c r="L80" s="52">
        <v>400000</v>
      </c>
      <c r="M80" s="52">
        <v>400000</v>
      </c>
      <c r="N80" s="52">
        <v>400000</v>
      </c>
      <c r="O80" s="47"/>
      <c r="P80" s="43"/>
      <c r="Q80" s="43"/>
      <c r="R80" s="43"/>
    </row>
    <row r="81" spans="1:18" ht="15" x14ac:dyDescent="0.25">
      <c r="A81" s="22" t="s">
        <v>139</v>
      </c>
      <c r="B81" s="51" t="s">
        <v>137</v>
      </c>
      <c r="C81" s="50" t="s">
        <v>138</v>
      </c>
      <c r="D81" s="50" t="s">
        <v>140</v>
      </c>
      <c r="E81" s="50" t="s">
        <v>102</v>
      </c>
      <c r="F81" s="50" t="s">
        <v>141</v>
      </c>
      <c r="G81" s="50" t="s">
        <v>39</v>
      </c>
      <c r="H81" s="50" t="s">
        <v>140</v>
      </c>
      <c r="I81" s="50" t="s">
        <v>71</v>
      </c>
      <c r="J81" s="50" t="s">
        <v>75</v>
      </c>
      <c r="K81" s="50" t="s">
        <v>76</v>
      </c>
      <c r="L81" s="52">
        <v>17442012.289999999</v>
      </c>
      <c r="M81" s="52">
        <v>17442012.289999999</v>
      </c>
      <c r="N81" s="52">
        <v>17442012.289999999</v>
      </c>
      <c r="O81" s="47"/>
      <c r="P81" s="43"/>
      <c r="Q81" s="43"/>
      <c r="R81" s="43"/>
    </row>
    <row r="82" spans="1:18" ht="15" x14ac:dyDescent="0.25">
      <c r="A82" s="22" t="s">
        <v>143</v>
      </c>
      <c r="B82" s="51" t="s">
        <v>137</v>
      </c>
      <c r="C82" s="50" t="s">
        <v>138</v>
      </c>
      <c r="D82" s="50" t="s">
        <v>144</v>
      </c>
      <c r="E82" s="50" t="s">
        <v>102</v>
      </c>
      <c r="F82" s="50" t="s">
        <v>146</v>
      </c>
      <c r="G82" s="50" t="s">
        <v>39</v>
      </c>
      <c r="H82" s="50" t="s">
        <v>144</v>
      </c>
      <c r="I82" s="50" t="s">
        <v>71</v>
      </c>
      <c r="J82" s="50" t="s">
        <v>75</v>
      </c>
      <c r="K82" s="50" t="s">
        <v>76</v>
      </c>
      <c r="L82" s="52">
        <v>100000</v>
      </c>
      <c r="M82" s="52">
        <v>100000</v>
      </c>
      <c r="N82" s="52">
        <v>100000</v>
      </c>
      <c r="O82" s="47"/>
      <c r="P82" s="43"/>
      <c r="Q82" s="43"/>
      <c r="R82" s="43"/>
    </row>
    <row r="83" spans="1:18" ht="15" x14ac:dyDescent="0.25">
      <c r="A83" s="22" t="s">
        <v>139</v>
      </c>
      <c r="B83" s="51" t="s">
        <v>137</v>
      </c>
      <c r="C83" s="50" t="s">
        <v>138</v>
      </c>
      <c r="D83" s="50" t="s">
        <v>140</v>
      </c>
      <c r="E83" s="50" t="s">
        <v>120</v>
      </c>
      <c r="F83" s="50" t="s">
        <v>73</v>
      </c>
      <c r="G83" s="50" t="s">
        <v>40</v>
      </c>
      <c r="H83" s="50" t="s">
        <v>140</v>
      </c>
      <c r="I83" s="50" t="s">
        <v>71</v>
      </c>
      <c r="J83" s="50" t="s">
        <v>75</v>
      </c>
      <c r="K83" s="50" t="s">
        <v>76</v>
      </c>
      <c r="L83" s="52">
        <v>612135.18000000005</v>
      </c>
      <c r="M83" s="52">
        <v>612135.18000000005</v>
      </c>
      <c r="N83" s="52">
        <v>612135.18000000005</v>
      </c>
      <c r="O83" s="47"/>
      <c r="P83" s="43"/>
      <c r="Q83" s="43"/>
      <c r="R83" s="43"/>
    </row>
    <row r="84" spans="1:18" ht="15" x14ac:dyDescent="0.25">
      <c r="A84" s="22" t="s">
        <v>147</v>
      </c>
      <c r="B84" s="51" t="s">
        <v>148</v>
      </c>
      <c r="C84" s="50" t="s">
        <v>149</v>
      </c>
      <c r="D84" s="50" t="s">
        <v>71</v>
      </c>
      <c r="E84" s="50" t="s">
        <v>72</v>
      </c>
      <c r="F84" s="50" t="s">
        <v>73</v>
      </c>
      <c r="G84" s="50" t="s">
        <v>74</v>
      </c>
      <c r="H84" s="50" t="s">
        <v>71</v>
      </c>
      <c r="I84" s="50" t="s">
        <v>71</v>
      </c>
      <c r="J84" s="50" t="s">
        <v>75</v>
      </c>
      <c r="K84" s="50" t="s">
        <v>76</v>
      </c>
      <c r="L84" s="52">
        <v>22091</v>
      </c>
      <c r="M84" s="52"/>
      <c r="N84" s="52"/>
      <c r="O84" s="47"/>
      <c r="P84" s="43"/>
      <c r="Q84" s="43"/>
      <c r="R84" s="43"/>
    </row>
    <row r="85" spans="1:18" ht="15" x14ac:dyDescent="0.25">
      <c r="A85" s="22" t="s">
        <v>150</v>
      </c>
      <c r="B85" s="51" t="s">
        <v>148</v>
      </c>
      <c r="C85" s="50" t="s">
        <v>149</v>
      </c>
      <c r="D85" s="50" t="s">
        <v>151</v>
      </c>
      <c r="E85" s="50" t="s">
        <v>72</v>
      </c>
      <c r="F85" s="50" t="s">
        <v>152</v>
      </c>
      <c r="G85" s="50" t="s">
        <v>37</v>
      </c>
      <c r="H85" s="50" t="s">
        <v>151</v>
      </c>
      <c r="I85" s="50" t="s">
        <v>71</v>
      </c>
      <c r="J85" s="50" t="s">
        <v>75</v>
      </c>
      <c r="K85" s="50" t="s">
        <v>76</v>
      </c>
      <c r="L85" s="52">
        <v>2400</v>
      </c>
      <c r="M85" s="52"/>
      <c r="N85" s="52"/>
      <c r="O85" s="47"/>
      <c r="P85" s="43"/>
      <c r="Q85" s="43"/>
      <c r="R85" s="43"/>
    </row>
    <row r="86" spans="1:18" ht="15" x14ac:dyDescent="0.25">
      <c r="A86" s="22" t="s">
        <v>153</v>
      </c>
      <c r="B86" s="51" t="s">
        <v>148</v>
      </c>
      <c r="C86" s="50" t="s">
        <v>149</v>
      </c>
      <c r="D86" s="50" t="s">
        <v>154</v>
      </c>
      <c r="E86" s="50" t="s">
        <v>72</v>
      </c>
      <c r="F86" s="50" t="s">
        <v>155</v>
      </c>
      <c r="G86" s="50" t="s">
        <v>37</v>
      </c>
      <c r="H86" s="50" t="s">
        <v>154</v>
      </c>
      <c r="I86" s="50" t="s">
        <v>71</v>
      </c>
      <c r="J86" s="50" t="s">
        <v>75</v>
      </c>
      <c r="K86" s="50" t="s">
        <v>76</v>
      </c>
      <c r="L86" s="52">
        <v>10725</v>
      </c>
      <c r="M86" s="52"/>
      <c r="N86" s="52"/>
      <c r="O86" s="47"/>
      <c r="P86" s="43"/>
      <c r="Q86" s="43"/>
      <c r="R86" s="43"/>
    </row>
    <row r="87" spans="1:18" ht="15" x14ac:dyDescent="0.25">
      <c r="A87" s="22" t="s">
        <v>150</v>
      </c>
      <c r="B87" s="51" t="s">
        <v>148</v>
      </c>
      <c r="C87" s="50" t="s">
        <v>149</v>
      </c>
      <c r="D87" s="50" t="s">
        <v>151</v>
      </c>
      <c r="E87" s="50" t="s">
        <v>98</v>
      </c>
      <c r="F87" s="50" t="s">
        <v>156</v>
      </c>
      <c r="G87" s="50" t="s">
        <v>39</v>
      </c>
      <c r="H87" s="50" t="s">
        <v>151</v>
      </c>
      <c r="I87" s="50" t="s">
        <v>71</v>
      </c>
      <c r="J87" s="50" t="s">
        <v>75</v>
      </c>
      <c r="K87" s="50" t="s">
        <v>76</v>
      </c>
      <c r="L87" s="52">
        <v>400</v>
      </c>
      <c r="M87" s="52"/>
      <c r="N87" s="52"/>
      <c r="O87" s="47"/>
      <c r="P87" s="43"/>
      <c r="Q87" s="43"/>
      <c r="R87" s="43"/>
    </row>
    <row r="88" spans="1:18" ht="15" x14ac:dyDescent="0.25">
      <c r="A88" s="22" t="s">
        <v>153</v>
      </c>
      <c r="B88" s="51" t="s">
        <v>148</v>
      </c>
      <c r="C88" s="50" t="s">
        <v>149</v>
      </c>
      <c r="D88" s="50" t="s">
        <v>154</v>
      </c>
      <c r="E88" s="50" t="s">
        <v>98</v>
      </c>
      <c r="F88" s="50" t="s">
        <v>157</v>
      </c>
      <c r="G88" s="50" t="s">
        <v>39</v>
      </c>
      <c r="H88" s="50" t="s">
        <v>154</v>
      </c>
      <c r="I88" s="50" t="s">
        <v>71</v>
      </c>
      <c r="J88" s="50" t="s">
        <v>75</v>
      </c>
      <c r="K88" s="50" t="s">
        <v>76</v>
      </c>
      <c r="L88" s="52">
        <v>8566</v>
      </c>
      <c r="M88" s="52"/>
      <c r="N88" s="52"/>
      <c r="O88" s="47"/>
      <c r="P88" s="43"/>
      <c r="Q88" s="43"/>
      <c r="R88" s="43"/>
    </row>
    <row r="89" spans="1:18" ht="23.25" x14ac:dyDescent="0.25">
      <c r="A89" s="22" t="s">
        <v>158</v>
      </c>
      <c r="B89" s="51" t="s">
        <v>159</v>
      </c>
      <c r="C89" s="50" t="s">
        <v>160</v>
      </c>
      <c r="D89" s="50" t="s">
        <v>71</v>
      </c>
      <c r="E89" s="50" t="s">
        <v>72</v>
      </c>
      <c r="F89" s="50" t="s">
        <v>73</v>
      </c>
      <c r="G89" s="50" t="s">
        <v>74</v>
      </c>
      <c r="H89" s="50" t="s">
        <v>71</v>
      </c>
      <c r="I89" s="50" t="s">
        <v>71</v>
      </c>
      <c r="J89" s="50" t="s">
        <v>75</v>
      </c>
      <c r="K89" s="50" t="s">
        <v>76</v>
      </c>
      <c r="L89" s="52">
        <v>36262654.869999997</v>
      </c>
      <c r="M89" s="52">
        <v>36262654.869999997</v>
      </c>
      <c r="N89" s="52">
        <v>36244233.009999998</v>
      </c>
      <c r="O89" s="47"/>
      <c r="P89" s="43"/>
      <c r="Q89" s="43"/>
      <c r="R89" s="43"/>
    </row>
    <row r="90" spans="1:18" ht="15" x14ac:dyDescent="0.25">
      <c r="A90" s="22" t="s">
        <v>161</v>
      </c>
      <c r="B90" s="51" t="s">
        <v>162</v>
      </c>
      <c r="C90" s="50" t="s">
        <v>160</v>
      </c>
      <c r="D90" s="50" t="s">
        <v>163</v>
      </c>
      <c r="E90" s="50" t="s">
        <v>93</v>
      </c>
      <c r="F90" s="50" t="s">
        <v>164</v>
      </c>
      <c r="G90" s="50" t="s">
        <v>39</v>
      </c>
      <c r="H90" s="50" t="s">
        <v>163</v>
      </c>
      <c r="I90" s="50" t="s">
        <v>71</v>
      </c>
      <c r="J90" s="50" t="s">
        <v>75</v>
      </c>
      <c r="K90" s="50" t="s">
        <v>76</v>
      </c>
      <c r="L90" s="52">
        <v>1286520</v>
      </c>
      <c r="M90" s="52">
        <v>1286520</v>
      </c>
      <c r="N90" s="52">
        <v>1286520</v>
      </c>
      <c r="O90" s="47"/>
      <c r="P90" s="43"/>
      <c r="Q90" s="43"/>
      <c r="R90" s="43"/>
    </row>
    <row r="91" spans="1:18" ht="15" x14ac:dyDescent="0.25">
      <c r="A91" s="22" t="s">
        <v>161</v>
      </c>
      <c r="B91" s="51" t="s">
        <v>162</v>
      </c>
      <c r="C91" s="50" t="s">
        <v>160</v>
      </c>
      <c r="D91" s="50" t="s">
        <v>163</v>
      </c>
      <c r="E91" s="50" t="s">
        <v>95</v>
      </c>
      <c r="F91" s="50" t="s">
        <v>164</v>
      </c>
      <c r="G91" s="50" t="s">
        <v>39</v>
      </c>
      <c r="H91" s="50" t="s">
        <v>163</v>
      </c>
      <c r="I91" s="50" t="s">
        <v>71</v>
      </c>
      <c r="J91" s="50" t="s">
        <v>75</v>
      </c>
      <c r="K91" s="50" t="s">
        <v>76</v>
      </c>
      <c r="L91" s="52">
        <v>82168.820000000007</v>
      </c>
      <c r="M91" s="52">
        <v>82168.820000000007</v>
      </c>
      <c r="N91" s="52">
        <v>63746.96</v>
      </c>
      <c r="O91" s="47"/>
      <c r="P91" s="43"/>
      <c r="Q91" s="43"/>
      <c r="R91" s="43"/>
    </row>
    <row r="92" spans="1:18" ht="15" x14ac:dyDescent="0.25">
      <c r="A92" s="22" t="s">
        <v>161</v>
      </c>
      <c r="B92" s="51" t="s">
        <v>162</v>
      </c>
      <c r="C92" s="50" t="s">
        <v>160</v>
      </c>
      <c r="D92" s="50" t="s">
        <v>163</v>
      </c>
      <c r="E92" s="50" t="s">
        <v>96</v>
      </c>
      <c r="F92" s="50" t="s">
        <v>165</v>
      </c>
      <c r="G92" s="50" t="s">
        <v>39</v>
      </c>
      <c r="H92" s="50" t="s">
        <v>163</v>
      </c>
      <c r="I92" s="50" t="s">
        <v>71</v>
      </c>
      <c r="J92" s="50" t="s">
        <v>75</v>
      </c>
      <c r="K92" s="50" t="s">
        <v>76</v>
      </c>
      <c r="L92" s="52">
        <v>100898.62</v>
      </c>
      <c r="M92" s="52">
        <v>100898.62</v>
      </c>
      <c r="N92" s="52">
        <v>100898.62</v>
      </c>
      <c r="O92" s="47"/>
      <c r="P92" s="43"/>
      <c r="Q92" s="43"/>
      <c r="R92" s="43"/>
    </row>
    <row r="93" spans="1:18" ht="15" x14ac:dyDescent="0.25">
      <c r="A93" s="22" t="s">
        <v>161</v>
      </c>
      <c r="B93" s="51" t="s">
        <v>162</v>
      </c>
      <c r="C93" s="50" t="s">
        <v>160</v>
      </c>
      <c r="D93" s="50" t="s">
        <v>163</v>
      </c>
      <c r="E93" s="50" t="s">
        <v>99</v>
      </c>
      <c r="F93" s="50" t="s">
        <v>164</v>
      </c>
      <c r="G93" s="50" t="s">
        <v>39</v>
      </c>
      <c r="H93" s="50" t="s">
        <v>163</v>
      </c>
      <c r="I93" s="50" t="s">
        <v>71</v>
      </c>
      <c r="J93" s="50" t="s">
        <v>75</v>
      </c>
      <c r="K93" s="50" t="s">
        <v>76</v>
      </c>
      <c r="L93" s="52">
        <v>1650515.82</v>
      </c>
      <c r="M93" s="52">
        <v>1650515.82</v>
      </c>
      <c r="N93" s="52">
        <v>1650515.82</v>
      </c>
      <c r="O93" s="47"/>
      <c r="P93" s="43"/>
      <c r="Q93" s="43"/>
      <c r="R93" s="43"/>
    </row>
    <row r="94" spans="1:18" ht="15" x14ac:dyDescent="0.25">
      <c r="A94" s="22" t="s">
        <v>161</v>
      </c>
      <c r="B94" s="51" t="s">
        <v>162</v>
      </c>
      <c r="C94" s="50" t="s">
        <v>160</v>
      </c>
      <c r="D94" s="50" t="s">
        <v>163</v>
      </c>
      <c r="E94" s="50" t="s">
        <v>100</v>
      </c>
      <c r="F94" s="50" t="s">
        <v>164</v>
      </c>
      <c r="G94" s="50" t="s">
        <v>39</v>
      </c>
      <c r="H94" s="50" t="s">
        <v>163</v>
      </c>
      <c r="I94" s="50" t="s">
        <v>71</v>
      </c>
      <c r="J94" s="50" t="s">
        <v>75</v>
      </c>
      <c r="K94" s="50" t="s">
        <v>76</v>
      </c>
      <c r="L94" s="52">
        <v>1204126.42</v>
      </c>
      <c r="M94" s="52">
        <v>1204126.42</v>
      </c>
      <c r="N94" s="52">
        <v>1204126.42</v>
      </c>
      <c r="O94" s="47"/>
      <c r="P94" s="43"/>
      <c r="Q94" s="43"/>
      <c r="R94" s="43"/>
    </row>
    <row r="95" spans="1:18" ht="15" x14ac:dyDescent="0.25">
      <c r="A95" s="22" t="s">
        <v>161</v>
      </c>
      <c r="B95" s="51" t="s">
        <v>162</v>
      </c>
      <c r="C95" s="50" t="s">
        <v>160</v>
      </c>
      <c r="D95" s="50" t="s">
        <v>163</v>
      </c>
      <c r="E95" s="50" t="s">
        <v>101</v>
      </c>
      <c r="F95" s="50" t="s">
        <v>164</v>
      </c>
      <c r="G95" s="50" t="s">
        <v>39</v>
      </c>
      <c r="H95" s="50" t="s">
        <v>163</v>
      </c>
      <c r="I95" s="50" t="s">
        <v>71</v>
      </c>
      <c r="J95" s="50" t="s">
        <v>75</v>
      </c>
      <c r="K95" s="50" t="s">
        <v>76</v>
      </c>
      <c r="L95" s="52">
        <v>26486072.66</v>
      </c>
      <c r="M95" s="52">
        <v>26486072.66</v>
      </c>
      <c r="N95" s="52">
        <v>26486072.66</v>
      </c>
      <c r="O95" s="47"/>
      <c r="P95" s="43"/>
      <c r="Q95" s="43"/>
      <c r="R95" s="43"/>
    </row>
    <row r="96" spans="1:18" ht="15" x14ac:dyDescent="0.25">
      <c r="A96" s="22" t="s">
        <v>161</v>
      </c>
      <c r="B96" s="51" t="s">
        <v>162</v>
      </c>
      <c r="C96" s="50" t="s">
        <v>160</v>
      </c>
      <c r="D96" s="50" t="s">
        <v>163</v>
      </c>
      <c r="E96" s="50" t="s">
        <v>102</v>
      </c>
      <c r="F96" s="50" t="s">
        <v>164</v>
      </c>
      <c r="G96" s="50" t="s">
        <v>39</v>
      </c>
      <c r="H96" s="50" t="s">
        <v>163</v>
      </c>
      <c r="I96" s="50" t="s">
        <v>71</v>
      </c>
      <c r="J96" s="50" t="s">
        <v>75</v>
      </c>
      <c r="K96" s="50" t="s">
        <v>76</v>
      </c>
      <c r="L96" s="52">
        <v>5267487.71</v>
      </c>
      <c r="M96" s="52">
        <v>5267487.71</v>
      </c>
      <c r="N96" s="52">
        <v>5267487.71</v>
      </c>
      <c r="O96" s="47"/>
      <c r="P96" s="43"/>
      <c r="Q96" s="43"/>
      <c r="R96" s="43"/>
    </row>
    <row r="97" spans="1:18" ht="15" x14ac:dyDescent="0.25">
      <c r="A97" s="22" t="s">
        <v>161</v>
      </c>
      <c r="B97" s="51" t="s">
        <v>162</v>
      </c>
      <c r="C97" s="50" t="s">
        <v>160</v>
      </c>
      <c r="D97" s="50" t="s">
        <v>163</v>
      </c>
      <c r="E97" s="50" t="s">
        <v>120</v>
      </c>
      <c r="F97" s="50" t="s">
        <v>73</v>
      </c>
      <c r="G97" s="50" t="s">
        <v>40</v>
      </c>
      <c r="H97" s="50" t="s">
        <v>163</v>
      </c>
      <c r="I97" s="50" t="s">
        <v>71</v>
      </c>
      <c r="J97" s="50" t="s">
        <v>75</v>
      </c>
      <c r="K97" s="50" t="s">
        <v>76</v>
      </c>
      <c r="L97" s="52">
        <v>184864.82</v>
      </c>
      <c r="M97" s="52">
        <v>184864.82</v>
      </c>
      <c r="N97" s="52">
        <v>184864.82</v>
      </c>
      <c r="O97" s="47"/>
      <c r="P97" s="43"/>
      <c r="Q97" s="43"/>
      <c r="R97" s="43"/>
    </row>
    <row r="98" spans="1:18" ht="15" x14ac:dyDescent="0.25">
      <c r="A98" s="22" t="s">
        <v>166</v>
      </c>
      <c r="B98" s="51" t="s">
        <v>167</v>
      </c>
      <c r="C98" s="50" t="s">
        <v>168</v>
      </c>
      <c r="D98" s="50" t="s">
        <v>71</v>
      </c>
      <c r="E98" s="50" t="s">
        <v>72</v>
      </c>
      <c r="F98" s="50" t="s">
        <v>73</v>
      </c>
      <c r="G98" s="50" t="s">
        <v>74</v>
      </c>
      <c r="H98" s="50" t="s">
        <v>71</v>
      </c>
      <c r="I98" s="50" t="s">
        <v>71</v>
      </c>
      <c r="J98" s="50" t="s">
        <v>75</v>
      </c>
      <c r="K98" s="50" t="s">
        <v>76</v>
      </c>
      <c r="L98" s="52">
        <v>52401</v>
      </c>
      <c r="M98" s="52">
        <v>52401</v>
      </c>
      <c r="N98" s="52">
        <v>52401</v>
      </c>
      <c r="O98" s="47"/>
      <c r="P98" s="43"/>
      <c r="Q98" s="43"/>
      <c r="R98" s="43"/>
    </row>
    <row r="99" spans="1:18" ht="23.25" x14ac:dyDescent="0.25">
      <c r="A99" s="22" t="s">
        <v>169</v>
      </c>
      <c r="B99" s="51" t="s">
        <v>170</v>
      </c>
      <c r="C99" s="50" t="s">
        <v>171</v>
      </c>
      <c r="D99" s="50" t="s">
        <v>71</v>
      </c>
      <c r="E99" s="50" t="s">
        <v>72</v>
      </c>
      <c r="F99" s="50" t="s">
        <v>73</v>
      </c>
      <c r="G99" s="50" t="s">
        <v>74</v>
      </c>
      <c r="H99" s="50" t="s">
        <v>71</v>
      </c>
      <c r="I99" s="50" t="s">
        <v>71</v>
      </c>
      <c r="J99" s="50" t="s">
        <v>75</v>
      </c>
      <c r="K99" s="50" t="s">
        <v>76</v>
      </c>
      <c r="L99" s="52">
        <v>22401</v>
      </c>
      <c r="M99" s="52">
        <v>22401</v>
      </c>
      <c r="N99" s="52">
        <v>22401</v>
      </c>
      <c r="O99" s="47"/>
      <c r="P99" s="43"/>
      <c r="Q99" s="43"/>
      <c r="R99" s="43"/>
    </row>
    <row r="100" spans="1:18" ht="23.25" x14ac:dyDescent="0.25">
      <c r="A100" s="22" t="s">
        <v>172</v>
      </c>
      <c r="B100" s="51" t="s">
        <v>173</v>
      </c>
      <c r="C100" s="50" t="s">
        <v>174</v>
      </c>
      <c r="D100" s="50" t="s">
        <v>71</v>
      </c>
      <c r="E100" s="50" t="s">
        <v>72</v>
      </c>
      <c r="F100" s="50" t="s">
        <v>73</v>
      </c>
      <c r="G100" s="50" t="s">
        <v>74</v>
      </c>
      <c r="H100" s="50" t="s">
        <v>71</v>
      </c>
      <c r="I100" s="50" t="s">
        <v>71</v>
      </c>
      <c r="J100" s="50" t="s">
        <v>75</v>
      </c>
      <c r="K100" s="50" t="s">
        <v>76</v>
      </c>
      <c r="L100" s="52">
        <v>22401</v>
      </c>
      <c r="M100" s="52">
        <v>22401</v>
      </c>
      <c r="N100" s="52">
        <v>22401</v>
      </c>
      <c r="O100" s="47"/>
      <c r="P100" s="43"/>
      <c r="Q100" s="43"/>
      <c r="R100" s="43"/>
    </row>
    <row r="101" spans="1:18" ht="15" x14ac:dyDescent="0.25">
      <c r="A101" s="22" t="s">
        <v>175</v>
      </c>
      <c r="B101" s="51" t="s">
        <v>173</v>
      </c>
      <c r="C101" s="50" t="s">
        <v>174</v>
      </c>
      <c r="D101" s="50" t="s">
        <v>176</v>
      </c>
      <c r="E101" s="50" t="s">
        <v>116</v>
      </c>
      <c r="F101" s="50" t="s">
        <v>73</v>
      </c>
      <c r="G101" s="50" t="s">
        <v>40</v>
      </c>
      <c r="H101" s="50" t="s">
        <v>176</v>
      </c>
      <c r="I101" s="50" t="s">
        <v>71</v>
      </c>
      <c r="J101" s="50" t="s">
        <v>75</v>
      </c>
      <c r="K101" s="50" t="s">
        <v>76</v>
      </c>
      <c r="L101" s="52">
        <v>22401</v>
      </c>
      <c r="M101" s="52">
        <v>22401</v>
      </c>
      <c r="N101" s="52">
        <v>22401</v>
      </c>
      <c r="O101" s="47"/>
      <c r="P101" s="43"/>
      <c r="Q101" s="43"/>
      <c r="R101" s="43"/>
    </row>
    <row r="102" spans="1:18" ht="23.25" x14ac:dyDescent="0.25">
      <c r="A102" s="22" t="s">
        <v>177</v>
      </c>
      <c r="B102" s="51" t="s">
        <v>178</v>
      </c>
      <c r="C102" s="50" t="s">
        <v>179</v>
      </c>
      <c r="D102" s="50" t="s">
        <v>71</v>
      </c>
      <c r="E102" s="50" t="s">
        <v>72</v>
      </c>
      <c r="F102" s="50" t="s">
        <v>73</v>
      </c>
      <c r="G102" s="50" t="s">
        <v>74</v>
      </c>
      <c r="H102" s="50" t="s">
        <v>71</v>
      </c>
      <c r="I102" s="50" t="s">
        <v>71</v>
      </c>
      <c r="J102" s="50" t="s">
        <v>75</v>
      </c>
      <c r="K102" s="50" t="s">
        <v>76</v>
      </c>
      <c r="L102" s="52">
        <v>30000</v>
      </c>
      <c r="M102" s="52">
        <v>30000</v>
      </c>
      <c r="N102" s="52">
        <v>30000</v>
      </c>
      <c r="O102" s="47"/>
      <c r="P102" s="43"/>
      <c r="Q102" s="43"/>
      <c r="R102" s="43"/>
    </row>
    <row r="103" spans="1:18" ht="15" x14ac:dyDescent="0.25">
      <c r="A103" s="22" t="s">
        <v>180</v>
      </c>
      <c r="B103" s="51" t="s">
        <v>178</v>
      </c>
      <c r="C103" s="50" t="s">
        <v>179</v>
      </c>
      <c r="D103" s="50" t="s">
        <v>181</v>
      </c>
      <c r="E103" s="50" t="s">
        <v>114</v>
      </c>
      <c r="F103" s="50" t="s">
        <v>73</v>
      </c>
      <c r="G103" s="50" t="s">
        <v>40</v>
      </c>
      <c r="H103" s="50" t="s">
        <v>181</v>
      </c>
      <c r="I103" s="50" t="s">
        <v>71</v>
      </c>
      <c r="J103" s="50" t="s">
        <v>75</v>
      </c>
      <c r="K103" s="50" t="s">
        <v>76</v>
      </c>
      <c r="L103" s="52">
        <v>30000</v>
      </c>
      <c r="M103" s="52">
        <v>30000</v>
      </c>
      <c r="N103" s="52">
        <v>30000</v>
      </c>
      <c r="O103" s="47"/>
      <c r="P103" s="43"/>
      <c r="Q103" s="43"/>
      <c r="R103" s="43"/>
    </row>
    <row r="104" spans="1:18" ht="15" x14ac:dyDescent="0.25">
      <c r="A104" s="22" t="s">
        <v>182</v>
      </c>
      <c r="B104" s="51" t="s">
        <v>183</v>
      </c>
      <c r="C104" s="50" t="s">
        <v>184</v>
      </c>
      <c r="D104" s="50" t="s">
        <v>71</v>
      </c>
      <c r="E104" s="50" t="s">
        <v>72</v>
      </c>
      <c r="F104" s="50" t="s">
        <v>73</v>
      </c>
      <c r="G104" s="50" t="s">
        <v>74</v>
      </c>
      <c r="H104" s="50" t="s">
        <v>71</v>
      </c>
      <c r="I104" s="50" t="s">
        <v>71</v>
      </c>
      <c r="J104" s="50" t="s">
        <v>75</v>
      </c>
      <c r="K104" s="50" t="s">
        <v>76</v>
      </c>
      <c r="L104" s="52">
        <v>2029152.68</v>
      </c>
      <c r="M104" s="52">
        <v>1983420</v>
      </c>
      <c r="N104" s="52">
        <v>1983420</v>
      </c>
      <c r="O104" s="47"/>
      <c r="P104" s="43"/>
      <c r="Q104" s="43"/>
      <c r="R104" s="43"/>
    </row>
    <row r="105" spans="1:18" ht="15" x14ac:dyDescent="0.25">
      <c r="A105" s="22" t="s">
        <v>185</v>
      </c>
      <c r="B105" s="51" t="s">
        <v>186</v>
      </c>
      <c r="C105" s="50" t="s">
        <v>187</v>
      </c>
      <c r="D105" s="50" t="s">
        <v>71</v>
      </c>
      <c r="E105" s="50" t="s">
        <v>72</v>
      </c>
      <c r="F105" s="50" t="s">
        <v>73</v>
      </c>
      <c r="G105" s="50" t="s">
        <v>74</v>
      </c>
      <c r="H105" s="50" t="s">
        <v>71</v>
      </c>
      <c r="I105" s="50" t="s">
        <v>71</v>
      </c>
      <c r="J105" s="50" t="s">
        <v>75</v>
      </c>
      <c r="K105" s="50" t="s">
        <v>76</v>
      </c>
      <c r="L105" s="52">
        <v>2029152.68</v>
      </c>
      <c r="M105" s="52">
        <v>1983420</v>
      </c>
      <c r="N105" s="52">
        <v>1983420</v>
      </c>
      <c r="O105" s="47"/>
      <c r="P105" s="43"/>
      <c r="Q105" s="43"/>
      <c r="R105" s="43"/>
    </row>
    <row r="106" spans="1:18" ht="15" x14ac:dyDescent="0.25">
      <c r="A106" s="22" t="s">
        <v>188</v>
      </c>
      <c r="B106" s="51" t="s">
        <v>186</v>
      </c>
      <c r="C106" s="50" t="s">
        <v>187</v>
      </c>
      <c r="D106" s="50" t="s">
        <v>189</v>
      </c>
      <c r="E106" s="50" t="s">
        <v>72</v>
      </c>
      <c r="F106" s="50" t="s">
        <v>190</v>
      </c>
      <c r="G106" s="50" t="s">
        <v>37</v>
      </c>
      <c r="H106" s="50" t="s">
        <v>189</v>
      </c>
      <c r="I106" s="50" t="s">
        <v>71</v>
      </c>
      <c r="J106" s="50" t="s">
        <v>75</v>
      </c>
      <c r="K106" s="50" t="s">
        <v>76</v>
      </c>
      <c r="L106" s="52">
        <v>81152.679999999993</v>
      </c>
      <c r="M106" s="52">
        <v>35420</v>
      </c>
      <c r="N106" s="52">
        <v>35420</v>
      </c>
      <c r="O106" s="47"/>
      <c r="P106" s="43"/>
      <c r="Q106" s="43"/>
      <c r="R106" s="43"/>
    </row>
    <row r="107" spans="1:18" ht="15" x14ac:dyDescent="0.25">
      <c r="A107" s="22" t="s">
        <v>188</v>
      </c>
      <c r="B107" s="51" t="s">
        <v>186</v>
      </c>
      <c r="C107" s="50" t="s">
        <v>187</v>
      </c>
      <c r="D107" s="50" t="s">
        <v>189</v>
      </c>
      <c r="E107" s="50" t="s">
        <v>98</v>
      </c>
      <c r="F107" s="50" t="s">
        <v>191</v>
      </c>
      <c r="G107" s="50" t="s">
        <v>39</v>
      </c>
      <c r="H107" s="50" t="s">
        <v>189</v>
      </c>
      <c r="I107" s="50" t="s">
        <v>71</v>
      </c>
      <c r="J107" s="50" t="s">
        <v>75</v>
      </c>
      <c r="K107" s="50" t="s">
        <v>76</v>
      </c>
      <c r="L107" s="52">
        <v>1948000</v>
      </c>
      <c r="M107" s="52">
        <v>1948000</v>
      </c>
      <c r="N107" s="52">
        <v>1948000</v>
      </c>
      <c r="O107" s="47"/>
      <c r="P107" s="43"/>
      <c r="Q107" s="43"/>
      <c r="R107" s="43"/>
    </row>
    <row r="108" spans="1:18" ht="15" x14ac:dyDescent="0.25">
      <c r="A108" s="22" t="s">
        <v>192</v>
      </c>
      <c r="B108" s="51" t="s">
        <v>193</v>
      </c>
      <c r="C108" s="50" t="s">
        <v>71</v>
      </c>
      <c r="D108" s="50" t="s">
        <v>71</v>
      </c>
      <c r="E108" s="50" t="s">
        <v>72</v>
      </c>
      <c r="F108" s="50" t="s">
        <v>73</v>
      </c>
      <c r="G108" s="50" t="s">
        <v>74</v>
      </c>
      <c r="H108" s="50" t="s">
        <v>71</v>
      </c>
      <c r="I108" s="50" t="s">
        <v>71</v>
      </c>
      <c r="J108" s="50" t="s">
        <v>75</v>
      </c>
      <c r="K108" s="50" t="s">
        <v>76</v>
      </c>
      <c r="L108" s="52">
        <v>222128644.94</v>
      </c>
      <c r="M108" s="52">
        <v>302071635.69</v>
      </c>
      <c r="N108" s="52">
        <v>57388970</v>
      </c>
      <c r="O108" s="47"/>
      <c r="P108" s="43"/>
      <c r="Q108" s="43"/>
      <c r="R108" s="43"/>
    </row>
    <row r="109" spans="1:18" ht="23.25" x14ac:dyDescent="0.25">
      <c r="A109" s="22" t="s">
        <v>194</v>
      </c>
      <c r="B109" s="51" t="s">
        <v>195</v>
      </c>
      <c r="C109" s="50" t="s">
        <v>196</v>
      </c>
      <c r="D109" s="50" t="s">
        <v>71</v>
      </c>
      <c r="E109" s="50" t="s">
        <v>72</v>
      </c>
      <c r="F109" s="50" t="s">
        <v>73</v>
      </c>
      <c r="G109" s="50" t="s">
        <v>74</v>
      </c>
      <c r="H109" s="50" t="s">
        <v>71</v>
      </c>
      <c r="I109" s="50" t="s">
        <v>71</v>
      </c>
      <c r="J109" s="50" t="s">
        <v>75</v>
      </c>
      <c r="K109" s="50" t="s">
        <v>76</v>
      </c>
      <c r="L109" s="52">
        <v>91173469.390000001</v>
      </c>
      <c r="M109" s="52">
        <v>9432719.5299999993</v>
      </c>
      <c r="N109" s="52"/>
      <c r="O109" s="47"/>
      <c r="P109" s="43"/>
      <c r="Q109" s="43"/>
      <c r="R109" s="43"/>
    </row>
    <row r="110" spans="1:18" ht="15" x14ac:dyDescent="0.25">
      <c r="A110" s="22" t="s">
        <v>197</v>
      </c>
      <c r="B110" s="51" t="s">
        <v>195</v>
      </c>
      <c r="C110" s="50" t="s">
        <v>196</v>
      </c>
      <c r="D110" s="50" t="s">
        <v>198</v>
      </c>
      <c r="E110" s="50" t="s">
        <v>111</v>
      </c>
      <c r="F110" s="50" t="s">
        <v>73</v>
      </c>
      <c r="G110" s="50" t="s">
        <v>40</v>
      </c>
      <c r="H110" s="50" t="s">
        <v>198</v>
      </c>
      <c r="I110" s="50" t="s">
        <v>71</v>
      </c>
      <c r="J110" s="50" t="s">
        <v>75</v>
      </c>
      <c r="K110" s="50" t="s">
        <v>76</v>
      </c>
      <c r="L110" s="52">
        <v>71173469.390000001</v>
      </c>
      <c r="M110" s="52"/>
      <c r="N110" s="52"/>
      <c r="O110" s="47"/>
      <c r="P110" s="43"/>
      <c r="Q110" s="43"/>
      <c r="R110" s="43"/>
    </row>
    <row r="111" spans="1:18" ht="15" x14ac:dyDescent="0.25">
      <c r="A111" s="22" t="s">
        <v>197</v>
      </c>
      <c r="B111" s="51" t="s">
        <v>195</v>
      </c>
      <c r="C111" s="50" t="s">
        <v>196</v>
      </c>
      <c r="D111" s="50" t="s">
        <v>198</v>
      </c>
      <c r="E111" s="50" t="s">
        <v>117</v>
      </c>
      <c r="F111" s="50" t="s">
        <v>73</v>
      </c>
      <c r="G111" s="50" t="s">
        <v>40</v>
      </c>
      <c r="H111" s="50" t="s">
        <v>198</v>
      </c>
      <c r="I111" s="50" t="s">
        <v>71</v>
      </c>
      <c r="J111" s="50" t="s">
        <v>75</v>
      </c>
      <c r="K111" s="50" t="s">
        <v>76</v>
      </c>
      <c r="L111" s="52">
        <v>20000000</v>
      </c>
      <c r="M111" s="52">
        <v>9432719.5299999993</v>
      </c>
      <c r="N111" s="52"/>
      <c r="O111" s="47"/>
      <c r="P111" s="43"/>
      <c r="Q111" s="43"/>
      <c r="R111" s="43"/>
    </row>
    <row r="112" spans="1:18" ht="15" x14ac:dyDescent="0.25">
      <c r="A112" s="22" t="s">
        <v>199</v>
      </c>
      <c r="B112" s="51" t="s">
        <v>200</v>
      </c>
      <c r="C112" s="50" t="s">
        <v>201</v>
      </c>
      <c r="D112" s="50" t="s">
        <v>71</v>
      </c>
      <c r="E112" s="50" t="s">
        <v>72</v>
      </c>
      <c r="F112" s="50" t="s">
        <v>73</v>
      </c>
      <c r="G112" s="50" t="s">
        <v>74</v>
      </c>
      <c r="H112" s="50" t="s">
        <v>71</v>
      </c>
      <c r="I112" s="50" t="s">
        <v>71</v>
      </c>
      <c r="J112" s="50" t="s">
        <v>75</v>
      </c>
      <c r="K112" s="50" t="s">
        <v>76</v>
      </c>
      <c r="L112" s="52">
        <v>57776175.549999997</v>
      </c>
      <c r="M112" s="52">
        <v>166145916.16</v>
      </c>
      <c r="N112" s="52">
        <v>42895970</v>
      </c>
      <c r="O112" s="47"/>
      <c r="P112" s="43"/>
      <c r="Q112" s="43"/>
      <c r="R112" s="43"/>
    </row>
    <row r="113" spans="1:18" ht="15" x14ac:dyDescent="0.25">
      <c r="A113" s="22" t="s">
        <v>202</v>
      </c>
      <c r="B113" s="51" t="s">
        <v>200</v>
      </c>
      <c r="C113" s="50" t="s">
        <v>201</v>
      </c>
      <c r="D113" s="50" t="s">
        <v>203</v>
      </c>
      <c r="E113" s="50" t="s">
        <v>72</v>
      </c>
      <c r="F113" s="50" t="s">
        <v>204</v>
      </c>
      <c r="G113" s="50" t="s">
        <v>37</v>
      </c>
      <c r="H113" s="50" t="s">
        <v>203</v>
      </c>
      <c r="I113" s="50" t="s">
        <v>71</v>
      </c>
      <c r="J113" s="50" t="s">
        <v>75</v>
      </c>
      <c r="K113" s="50" t="s">
        <v>76</v>
      </c>
      <c r="L113" s="52">
        <v>83737.13</v>
      </c>
      <c r="M113" s="52"/>
      <c r="N113" s="52"/>
      <c r="O113" s="47"/>
      <c r="P113" s="43"/>
      <c r="Q113" s="43"/>
      <c r="R113" s="43"/>
    </row>
    <row r="114" spans="1:18" ht="15" x14ac:dyDescent="0.25">
      <c r="A114" s="22" t="s">
        <v>205</v>
      </c>
      <c r="B114" s="51" t="s">
        <v>200</v>
      </c>
      <c r="C114" s="50" t="s">
        <v>201</v>
      </c>
      <c r="D114" s="50" t="s">
        <v>206</v>
      </c>
      <c r="E114" s="50" t="s">
        <v>72</v>
      </c>
      <c r="F114" s="50" t="s">
        <v>207</v>
      </c>
      <c r="G114" s="50" t="s">
        <v>37</v>
      </c>
      <c r="H114" s="50" t="s">
        <v>206</v>
      </c>
      <c r="I114" s="50" t="s">
        <v>71</v>
      </c>
      <c r="J114" s="50" t="s">
        <v>75</v>
      </c>
      <c r="K114" s="50" t="s">
        <v>76</v>
      </c>
      <c r="L114" s="52">
        <v>500000</v>
      </c>
      <c r="M114" s="52">
        <v>500000</v>
      </c>
      <c r="N114" s="52">
        <v>500000</v>
      </c>
      <c r="O114" s="47"/>
      <c r="P114" s="43"/>
      <c r="Q114" s="43"/>
      <c r="R114" s="43"/>
    </row>
    <row r="115" spans="1:18" ht="15" x14ac:dyDescent="0.25">
      <c r="A115" s="22" t="s">
        <v>153</v>
      </c>
      <c r="B115" s="51" t="s">
        <v>200</v>
      </c>
      <c r="C115" s="50" t="s">
        <v>201</v>
      </c>
      <c r="D115" s="50" t="s">
        <v>154</v>
      </c>
      <c r="E115" s="50" t="s">
        <v>72</v>
      </c>
      <c r="F115" s="50" t="s">
        <v>155</v>
      </c>
      <c r="G115" s="50" t="s">
        <v>37</v>
      </c>
      <c r="H115" s="50" t="s">
        <v>154</v>
      </c>
      <c r="I115" s="50" t="s">
        <v>71</v>
      </c>
      <c r="J115" s="50" t="s">
        <v>75</v>
      </c>
      <c r="K115" s="50" t="s">
        <v>76</v>
      </c>
      <c r="L115" s="52">
        <v>703012.73</v>
      </c>
      <c r="M115" s="52">
        <v>554580</v>
      </c>
      <c r="N115" s="52">
        <v>554580</v>
      </c>
      <c r="O115" s="47"/>
      <c r="P115" s="43"/>
      <c r="Q115" s="43"/>
      <c r="R115" s="43"/>
    </row>
    <row r="116" spans="1:18" ht="15" x14ac:dyDescent="0.25">
      <c r="A116" s="22" t="s">
        <v>153</v>
      </c>
      <c r="B116" s="51" t="s">
        <v>200</v>
      </c>
      <c r="C116" s="50" t="s">
        <v>201</v>
      </c>
      <c r="D116" s="50" t="s">
        <v>154</v>
      </c>
      <c r="E116" s="50" t="s">
        <v>72</v>
      </c>
      <c r="F116" s="50" t="s">
        <v>208</v>
      </c>
      <c r="G116" s="50" t="s">
        <v>37</v>
      </c>
      <c r="H116" s="50" t="s">
        <v>154</v>
      </c>
      <c r="I116" s="50" t="s">
        <v>71</v>
      </c>
      <c r="J116" s="50" t="s">
        <v>75</v>
      </c>
      <c r="K116" s="50" t="s">
        <v>76</v>
      </c>
      <c r="L116" s="52">
        <v>2348087.21</v>
      </c>
      <c r="M116" s="52">
        <v>1950000</v>
      </c>
      <c r="N116" s="52">
        <v>1950000</v>
      </c>
      <c r="O116" s="47"/>
      <c r="P116" s="43"/>
      <c r="Q116" s="43"/>
      <c r="R116" s="43"/>
    </row>
    <row r="117" spans="1:18" ht="15" x14ac:dyDescent="0.25">
      <c r="A117" s="22" t="s">
        <v>209</v>
      </c>
      <c r="B117" s="51" t="s">
        <v>200</v>
      </c>
      <c r="C117" s="50" t="s">
        <v>201</v>
      </c>
      <c r="D117" s="50" t="s">
        <v>210</v>
      </c>
      <c r="E117" s="50" t="s">
        <v>72</v>
      </c>
      <c r="F117" s="50" t="s">
        <v>211</v>
      </c>
      <c r="G117" s="50" t="s">
        <v>37</v>
      </c>
      <c r="H117" s="50" t="s">
        <v>210</v>
      </c>
      <c r="I117" s="50" t="s">
        <v>71</v>
      </c>
      <c r="J117" s="50" t="s">
        <v>75</v>
      </c>
      <c r="K117" s="50" t="s">
        <v>76</v>
      </c>
      <c r="L117" s="52">
        <v>200000</v>
      </c>
      <c r="M117" s="52">
        <v>200000</v>
      </c>
      <c r="N117" s="52">
        <v>200000</v>
      </c>
      <c r="O117" s="47"/>
      <c r="P117" s="43"/>
      <c r="Q117" s="43"/>
      <c r="R117" s="43"/>
    </row>
    <row r="118" spans="1:18" ht="15" x14ac:dyDescent="0.25">
      <c r="A118" s="22" t="s">
        <v>212</v>
      </c>
      <c r="B118" s="51" t="s">
        <v>200</v>
      </c>
      <c r="C118" s="50" t="s">
        <v>201</v>
      </c>
      <c r="D118" s="50" t="s">
        <v>213</v>
      </c>
      <c r="E118" s="50" t="s">
        <v>72</v>
      </c>
      <c r="F118" s="50" t="s">
        <v>214</v>
      </c>
      <c r="G118" s="50" t="s">
        <v>37</v>
      </c>
      <c r="H118" s="50" t="s">
        <v>213</v>
      </c>
      <c r="I118" s="50" t="s">
        <v>71</v>
      </c>
      <c r="J118" s="50" t="s">
        <v>75</v>
      </c>
      <c r="K118" s="50" t="s">
        <v>76</v>
      </c>
      <c r="L118" s="52">
        <v>200000</v>
      </c>
      <c r="M118" s="52">
        <v>200000</v>
      </c>
      <c r="N118" s="52">
        <v>200000</v>
      </c>
      <c r="O118" s="47"/>
      <c r="P118" s="43"/>
      <c r="Q118" s="43"/>
      <c r="R118" s="43"/>
    </row>
    <row r="119" spans="1:18" ht="15" x14ac:dyDescent="0.25">
      <c r="A119" s="22" t="s">
        <v>215</v>
      </c>
      <c r="B119" s="51" t="s">
        <v>200</v>
      </c>
      <c r="C119" s="50" t="s">
        <v>201</v>
      </c>
      <c r="D119" s="50" t="s">
        <v>216</v>
      </c>
      <c r="E119" s="50" t="s">
        <v>96</v>
      </c>
      <c r="F119" s="50" t="s">
        <v>217</v>
      </c>
      <c r="G119" s="50" t="s">
        <v>39</v>
      </c>
      <c r="H119" s="50" t="s">
        <v>216</v>
      </c>
      <c r="I119" s="50" t="s">
        <v>71</v>
      </c>
      <c r="J119" s="50" t="s">
        <v>75</v>
      </c>
      <c r="K119" s="50" t="s">
        <v>76</v>
      </c>
      <c r="L119" s="52">
        <v>36600</v>
      </c>
      <c r="M119" s="52">
        <v>30000</v>
      </c>
      <c r="N119" s="52">
        <v>30000</v>
      </c>
      <c r="O119" s="47"/>
      <c r="P119" s="43"/>
      <c r="Q119" s="43"/>
      <c r="R119" s="43"/>
    </row>
    <row r="120" spans="1:18" ht="15" x14ac:dyDescent="0.25">
      <c r="A120" s="22" t="s">
        <v>202</v>
      </c>
      <c r="B120" s="51" t="s">
        <v>200</v>
      </c>
      <c r="C120" s="50" t="s">
        <v>201</v>
      </c>
      <c r="D120" s="50" t="s">
        <v>203</v>
      </c>
      <c r="E120" s="50" t="s">
        <v>96</v>
      </c>
      <c r="F120" s="50" t="s">
        <v>218</v>
      </c>
      <c r="G120" s="50" t="s">
        <v>39</v>
      </c>
      <c r="H120" s="50" t="s">
        <v>203</v>
      </c>
      <c r="I120" s="50" t="s">
        <v>71</v>
      </c>
      <c r="J120" s="50" t="s">
        <v>75</v>
      </c>
      <c r="K120" s="50" t="s">
        <v>76</v>
      </c>
      <c r="L120" s="52">
        <v>300000</v>
      </c>
      <c r="M120" s="52">
        <v>300000</v>
      </c>
      <c r="N120" s="52">
        <v>300000</v>
      </c>
      <c r="O120" s="47"/>
      <c r="P120" s="43"/>
      <c r="Q120" s="43"/>
      <c r="R120" s="43"/>
    </row>
    <row r="121" spans="1:18" ht="15" x14ac:dyDescent="0.25">
      <c r="A121" s="22" t="s">
        <v>205</v>
      </c>
      <c r="B121" s="51" t="s">
        <v>200</v>
      </c>
      <c r="C121" s="50" t="s">
        <v>201</v>
      </c>
      <c r="D121" s="50" t="s">
        <v>206</v>
      </c>
      <c r="E121" s="50" t="s">
        <v>96</v>
      </c>
      <c r="F121" s="50" t="s">
        <v>219</v>
      </c>
      <c r="G121" s="50" t="s">
        <v>39</v>
      </c>
      <c r="H121" s="50" t="s">
        <v>206</v>
      </c>
      <c r="I121" s="50" t="s">
        <v>71</v>
      </c>
      <c r="J121" s="50" t="s">
        <v>75</v>
      </c>
      <c r="K121" s="50" t="s">
        <v>76</v>
      </c>
      <c r="L121" s="52">
        <v>770862</v>
      </c>
      <c r="M121" s="52">
        <v>650000</v>
      </c>
      <c r="N121" s="52">
        <v>650000</v>
      </c>
      <c r="O121" s="47"/>
      <c r="P121" s="43"/>
      <c r="Q121" s="43"/>
      <c r="R121" s="43"/>
    </row>
    <row r="122" spans="1:18" ht="15" x14ac:dyDescent="0.25">
      <c r="A122" s="22" t="s">
        <v>153</v>
      </c>
      <c r="B122" s="51" t="s">
        <v>200</v>
      </c>
      <c r="C122" s="50" t="s">
        <v>201</v>
      </c>
      <c r="D122" s="50" t="s">
        <v>154</v>
      </c>
      <c r="E122" s="50" t="s">
        <v>96</v>
      </c>
      <c r="F122" s="50" t="s">
        <v>157</v>
      </c>
      <c r="G122" s="50" t="s">
        <v>39</v>
      </c>
      <c r="H122" s="50" t="s">
        <v>154</v>
      </c>
      <c r="I122" s="50" t="s">
        <v>71</v>
      </c>
      <c r="J122" s="50" t="s">
        <v>75</v>
      </c>
      <c r="K122" s="50" t="s">
        <v>76</v>
      </c>
      <c r="L122" s="52">
        <v>3707157</v>
      </c>
      <c r="M122" s="52">
        <v>3984000</v>
      </c>
      <c r="N122" s="52">
        <v>3984000</v>
      </c>
      <c r="O122" s="47"/>
      <c r="P122" s="43"/>
      <c r="Q122" s="43"/>
      <c r="R122" s="43"/>
    </row>
    <row r="123" spans="1:18" ht="15" x14ac:dyDescent="0.25">
      <c r="A123" s="22" t="s">
        <v>220</v>
      </c>
      <c r="B123" s="51" t="s">
        <v>200</v>
      </c>
      <c r="C123" s="50" t="s">
        <v>201</v>
      </c>
      <c r="D123" s="50" t="s">
        <v>221</v>
      </c>
      <c r="E123" s="50" t="s">
        <v>96</v>
      </c>
      <c r="F123" s="50" t="s">
        <v>222</v>
      </c>
      <c r="G123" s="50" t="s">
        <v>39</v>
      </c>
      <c r="H123" s="50" t="s">
        <v>221</v>
      </c>
      <c r="I123" s="50" t="s">
        <v>71</v>
      </c>
      <c r="J123" s="50" t="s">
        <v>75</v>
      </c>
      <c r="K123" s="50" t="s">
        <v>76</v>
      </c>
      <c r="L123" s="52">
        <v>83738</v>
      </c>
      <c r="M123" s="52">
        <v>100000</v>
      </c>
      <c r="N123" s="52">
        <v>100000</v>
      </c>
      <c r="O123" s="47"/>
      <c r="P123" s="43"/>
      <c r="Q123" s="43"/>
      <c r="R123" s="43"/>
    </row>
    <row r="124" spans="1:18" ht="15" x14ac:dyDescent="0.25">
      <c r="A124" s="22" t="s">
        <v>212</v>
      </c>
      <c r="B124" s="51" t="s">
        <v>200</v>
      </c>
      <c r="C124" s="50" t="s">
        <v>201</v>
      </c>
      <c r="D124" s="50" t="s">
        <v>213</v>
      </c>
      <c r="E124" s="50" t="s">
        <v>96</v>
      </c>
      <c r="F124" s="50" t="s">
        <v>223</v>
      </c>
      <c r="G124" s="50" t="s">
        <v>39</v>
      </c>
      <c r="H124" s="50" t="s">
        <v>213</v>
      </c>
      <c r="I124" s="50" t="s">
        <v>71</v>
      </c>
      <c r="J124" s="50" t="s">
        <v>75</v>
      </c>
      <c r="K124" s="50" t="s">
        <v>76</v>
      </c>
      <c r="L124" s="52">
        <v>146000</v>
      </c>
      <c r="M124" s="52">
        <v>220000</v>
      </c>
      <c r="N124" s="52">
        <v>220000</v>
      </c>
      <c r="O124" s="47"/>
      <c r="P124" s="43"/>
      <c r="Q124" s="43"/>
      <c r="R124" s="43"/>
    </row>
    <row r="125" spans="1:18" ht="15" x14ac:dyDescent="0.25">
      <c r="A125" s="22" t="s">
        <v>215</v>
      </c>
      <c r="B125" s="51" t="s">
        <v>200</v>
      </c>
      <c r="C125" s="50" t="s">
        <v>201</v>
      </c>
      <c r="D125" s="50" t="s">
        <v>216</v>
      </c>
      <c r="E125" s="50" t="s">
        <v>98</v>
      </c>
      <c r="F125" s="50" t="s">
        <v>217</v>
      </c>
      <c r="G125" s="50" t="s">
        <v>39</v>
      </c>
      <c r="H125" s="50" t="s">
        <v>216</v>
      </c>
      <c r="I125" s="50" t="s">
        <v>71</v>
      </c>
      <c r="J125" s="50" t="s">
        <v>75</v>
      </c>
      <c r="K125" s="50" t="s">
        <v>76</v>
      </c>
      <c r="L125" s="52">
        <v>165000</v>
      </c>
      <c r="M125" s="52">
        <v>65000</v>
      </c>
      <c r="N125" s="52">
        <v>65000</v>
      </c>
      <c r="O125" s="47"/>
      <c r="P125" s="43"/>
      <c r="Q125" s="43"/>
      <c r="R125" s="43"/>
    </row>
    <row r="126" spans="1:18" ht="15" x14ac:dyDescent="0.25">
      <c r="A126" s="22" t="s">
        <v>202</v>
      </c>
      <c r="B126" s="51" t="s">
        <v>200</v>
      </c>
      <c r="C126" s="50" t="s">
        <v>201</v>
      </c>
      <c r="D126" s="50" t="s">
        <v>203</v>
      </c>
      <c r="E126" s="50" t="s">
        <v>98</v>
      </c>
      <c r="F126" s="50" t="s">
        <v>218</v>
      </c>
      <c r="G126" s="50" t="s">
        <v>39</v>
      </c>
      <c r="H126" s="50" t="s">
        <v>203</v>
      </c>
      <c r="I126" s="50" t="s">
        <v>71</v>
      </c>
      <c r="J126" s="50" t="s">
        <v>75</v>
      </c>
      <c r="K126" s="50" t="s">
        <v>76</v>
      </c>
      <c r="L126" s="52">
        <v>1140000</v>
      </c>
      <c r="M126" s="52">
        <v>1000000</v>
      </c>
      <c r="N126" s="52">
        <v>1000000</v>
      </c>
      <c r="O126" s="47"/>
      <c r="P126" s="43"/>
      <c r="Q126" s="43"/>
      <c r="R126" s="43"/>
    </row>
    <row r="127" spans="1:18" ht="15" x14ac:dyDescent="0.25">
      <c r="A127" s="22" t="s">
        <v>205</v>
      </c>
      <c r="B127" s="51" t="s">
        <v>200</v>
      </c>
      <c r="C127" s="50" t="s">
        <v>201</v>
      </c>
      <c r="D127" s="50" t="s">
        <v>206</v>
      </c>
      <c r="E127" s="50" t="s">
        <v>98</v>
      </c>
      <c r="F127" s="50" t="s">
        <v>219</v>
      </c>
      <c r="G127" s="50" t="s">
        <v>39</v>
      </c>
      <c r="H127" s="50" t="s">
        <v>206</v>
      </c>
      <c r="I127" s="50" t="s">
        <v>71</v>
      </c>
      <c r="J127" s="50" t="s">
        <v>75</v>
      </c>
      <c r="K127" s="50" t="s">
        <v>76</v>
      </c>
      <c r="L127" s="52">
        <v>2983534</v>
      </c>
      <c r="M127" s="52">
        <v>2548500</v>
      </c>
      <c r="N127" s="52">
        <v>2548500</v>
      </c>
      <c r="O127" s="47"/>
      <c r="P127" s="43"/>
      <c r="Q127" s="43"/>
      <c r="R127" s="43"/>
    </row>
    <row r="128" spans="1:18" ht="15" x14ac:dyDescent="0.25">
      <c r="A128" s="22" t="s">
        <v>153</v>
      </c>
      <c r="B128" s="51" t="s">
        <v>200</v>
      </c>
      <c r="C128" s="50" t="s">
        <v>201</v>
      </c>
      <c r="D128" s="50" t="s">
        <v>154</v>
      </c>
      <c r="E128" s="50" t="s">
        <v>98</v>
      </c>
      <c r="F128" s="50" t="s">
        <v>157</v>
      </c>
      <c r="G128" s="50" t="s">
        <v>39</v>
      </c>
      <c r="H128" s="50" t="s">
        <v>154</v>
      </c>
      <c r="I128" s="50" t="s">
        <v>71</v>
      </c>
      <c r="J128" s="50" t="s">
        <v>75</v>
      </c>
      <c r="K128" s="50" t="s">
        <v>76</v>
      </c>
      <c r="L128" s="52">
        <v>5991658</v>
      </c>
      <c r="M128" s="52">
        <v>6745000</v>
      </c>
      <c r="N128" s="52">
        <v>6745000</v>
      </c>
      <c r="O128" s="47"/>
      <c r="P128" s="43"/>
      <c r="Q128" s="43"/>
      <c r="R128" s="43"/>
    </row>
    <row r="129" spans="1:18" ht="15" x14ac:dyDescent="0.25">
      <c r="A129" s="22" t="s">
        <v>224</v>
      </c>
      <c r="B129" s="51" t="s">
        <v>200</v>
      </c>
      <c r="C129" s="50" t="s">
        <v>201</v>
      </c>
      <c r="D129" s="50" t="s">
        <v>225</v>
      </c>
      <c r="E129" s="50" t="s">
        <v>98</v>
      </c>
      <c r="F129" s="50" t="s">
        <v>226</v>
      </c>
      <c r="G129" s="50" t="s">
        <v>39</v>
      </c>
      <c r="H129" s="50" t="s">
        <v>225</v>
      </c>
      <c r="I129" s="50" t="s">
        <v>71</v>
      </c>
      <c r="J129" s="50" t="s">
        <v>75</v>
      </c>
      <c r="K129" s="50" t="s">
        <v>76</v>
      </c>
      <c r="L129" s="52">
        <v>76500</v>
      </c>
      <c r="M129" s="52">
        <v>76500</v>
      </c>
      <c r="N129" s="52">
        <v>76500</v>
      </c>
      <c r="O129" s="47"/>
      <c r="P129" s="43"/>
      <c r="Q129" s="43"/>
      <c r="R129" s="43"/>
    </row>
    <row r="130" spans="1:18" ht="15" x14ac:dyDescent="0.25">
      <c r="A130" s="22" t="s">
        <v>209</v>
      </c>
      <c r="B130" s="51" t="s">
        <v>200</v>
      </c>
      <c r="C130" s="50" t="s">
        <v>201</v>
      </c>
      <c r="D130" s="50" t="s">
        <v>210</v>
      </c>
      <c r="E130" s="50" t="s">
        <v>98</v>
      </c>
      <c r="F130" s="50" t="s">
        <v>227</v>
      </c>
      <c r="G130" s="50" t="s">
        <v>39</v>
      </c>
      <c r="H130" s="50" t="s">
        <v>210</v>
      </c>
      <c r="I130" s="50" t="s">
        <v>71</v>
      </c>
      <c r="J130" s="50" t="s">
        <v>75</v>
      </c>
      <c r="K130" s="50" t="s">
        <v>76</v>
      </c>
      <c r="L130" s="52">
        <v>1192381.06</v>
      </c>
      <c r="M130" s="52">
        <v>1600000</v>
      </c>
      <c r="N130" s="52">
        <v>1600000</v>
      </c>
      <c r="O130" s="47"/>
      <c r="P130" s="43"/>
      <c r="Q130" s="43"/>
      <c r="R130" s="43"/>
    </row>
    <row r="131" spans="1:18" ht="15" x14ac:dyDescent="0.25">
      <c r="A131" s="22" t="s">
        <v>228</v>
      </c>
      <c r="B131" s="51" t="s">
        <v>200</v>
      </c>
      <c r="C131" s="50" t="s">
        <v>201</v>
      </c>
      <c r="D131" s="50" t="s">
        <v>229</v>
      </c>
      <c r="E131" s="50" t="s">
        <v>98</v>
      </c>
      <c r="F131" s="50" t="s">
        <v>230</v>
      </c>
      <c r="G131" s="50" t="s">
        <v>39</v>
      </c>
      <c r="H131" s="50" t="s">
        <v>229</v>
      </c>
      <c r="I131" s="50" t="s">
        <v>71</v>
      </c>
      <c r="J131" s="50" t="s">
        <v>75</v>
      </c>
      <c r="K131" s="50" t="s">
        <v>76</v>
      </c>
      <c r="L131" s="52">
        <v>208000</v>
      </c>
      <c r="M131" s="52">
        <v>208000</v>
      </c>
      <c r="N131" s="52">
        <v>208000</v>
      </c>
      <c r="O131" s="47"/>
      <c r="P131" s="43"/>
      <c r="Q131" s="43"/>
      <c r="R131" s="43"/>
    </row>
    <row r="132" spans="1:18" ht="15" x14ac:dyDescent="0.25">
      <c r="A132" s="22" t="s">
        <v>231</v>
      </c>
      <c r="B132" s="51" t="s">
        <v>200</v>
      </c>
      <c r="C132" s="50" t="s">
        <v>201</v>
      </c>
      <c r="D132" s="50" t="s">
        <v>232</v>
      </c>
      <c r="E132" s="50" t="s">
        <v>98</v>
      </c>
      <c r="F132" s="50" t="s">
        <v>233</v>
      </c>
      <c r="G132" s="50" t="s">
        <v>39</v>
      </c>
      <c r="H132" s="50" t="s">
        <v>232</v>
      </c>
      <c r="I132" s="50" t="s">
        <v>71</v>
      </c>
      <c r="J132" s="50" t="s">
        <v>75</v>
      </c>
      <c r="K132" s="50" t="s">
        <v>76</v>
      </c>
      <c r="L132" s="52">
        <v>1635000</v>
      </c>
      <c r="M132" s="52">
        <v>1600000</v>
      </c>
      <c r="N132" s="52">
        <v>1600000</v>
      </c>
      <c r="O132" s="47"/>
      <c r="P132" s="43"/>
      <c r="Q132" s="43"/>
      <c r="R132" s="43"/>
    </row>
    <row r="133" spans="1:18" ht="15" x14ac:dyDescent="0.25">
      <c r="A133" s="22" t="s">
        <v>212</v>
      </c>
      <c r="B133" s="51" t="s">
        <v>200</v>
      </c>
      <c r="C133" s="50" t="s">
        <v>201</v>
      </c>
      <c r="D133" s="50" t="s">
        <v>213</v>
      </c>
      <c r="E133" s="50" t="s">
        <v>98</v>
      </c>
      <c r="F133" s="50" t="s">
        <v>223</v>
      </c>
      <c r="G133" s="50" t="s">
        <v>39</v>
      </c>
      <c r="H133" s="50" t="s">
        <v>213</v>
      </c>
      <c r="I133" s="50" t="s">
        <v>71</v>
      </c>
      <c r="J133" s="50" t="s">
        <v>75</v>
      </c>
      <c r="K133" s="50" t="s">
        <v>76</v>
      </c>
      <c r="L133" s="52">
        <v>468004.94</v>
      </c>
      <c r="M133" s="52">
        <v>400000</v>
      </c>
      <c r="N133" s="52">
        <v>400000</v>
      </c>
      <c r="O133" s="47"/>
      <c r="P133" s="43"/>
      <c r="Q133" s="43"/>
      <c r="R133" s="43"/>
    </row>
    <row r="134" spans="1:18" ht="23.25" x14ac:dyDescent="0.25">
      <c r="A134" s="22" t="s">
        <v>234</v>
      </c>
      <c r="B134" s="51" t="s">
        <v>200</v>
      </c>
      <c r="C134" s="50" t="s">
        <v>201</v>
      </c>
      <c r="D134" s="50" t="s">
        <v>235</v>
      </c>
      <c r="E134" s="50" t="s">
        <v>98</v>
      </c>
      <c r="F134" s="50" t="s">
        <v>236</v>
      </c>
      <c r="G134" s="50" t="s">
        <v>39</v>
      </c>
      <c r="H134" s="50" t="s">
        <v>235</v>
      </c>
      <c r="I134" s="50" t="s">
        <v>71</v>
      </c>
      <c r="J134" s="50" t="s">
        <v>75</v>
      </c>
      <c r="K134" s="50" t="s">
        <v>76</v>
      </c>
      <c r="L134" s="52">
        <v>177014</v>
      </c>
      <c r="M134" s="52"/>
      <c r="N134" s="52"/>
      <c r="O134" s="47"/>
      <c r="P134" s="43"/>
      <c r="Q134" s="43"/>
      <c r="R134" s="43"/>
    </row>
    <row r="135" spans="1:18" ht="15" x14ac:dyDescent="0.25">
      <c r="A135" s="22" t="s">
        <v>209</v>
      </c>
      <c r="B135" s="51" t="s">
        <v>200</v>
      </c>
      <c r="C135" s="50" t="s">
        <v>201</v>
      </c>
      <c r="D135" s="50" t="s">
        <v>210</v>
      </c>
      <c r="E135" s="50" t="s">
        <v>99</v>
      </c>
      <c r="F135" s="50" t="s">
        <v>237</v>
      </c>
      <c r="G135" s="50" t="s">
        <v>39</v>
      </c>
      <c r="H135" s="50" t="s">
        <v>210</v>
      </c>
      <c r="I135" s="50" t="s">
        <v>71</v>
      </c>
      <c r="J135" s="50" t="s">
        <v>75</v>
      </c>
      <c r="K135" s="50" t="s">
        <v>76</v>
      </c>
      <c r="L135" s="52"/>
      <c r="M135" s="52">
        <v>108000</v>
      </c>
      <c r="N135" s="52">
        <v>108000</v>
      </c>
      <c r="O135" s="47"/>
      <c r="P135" s="43"/>
      <c r="Q135" s="43"/>
      <c r="R135" s="43"/>
    </row>
    <row r="136" spans="1:18" ht="15" x14ac:dyDescent="0.25">
      <c r="A136" s="22" t="s">
        <v>212</v>
      </c>
      <c r="B136" s="51" t="s">
        <v>200</v>
      </c>
      <c r="C136" s="50" t="s">
        <v>201</v>
      </c>
      <c r="D136" s="50" t="s">
        <v>213</v>
      </c>
      <c r="E136" s="50" t="s">
        <v>99</v>
      </c>
      <c r="F136" s="50" t="s">
        <v>238</v>
      </c>
      <c r="G136" s="50" t="s">
        <v>39</v>
      </c>
      <c r="H136" s="50" t="s">
        <v>213</v>
      </c>
      <c r="I136" s="50" t="s">
        <v>71</v>
      </c>
      <c r="J136" s="50" t="s">
        <v>75</v>
      </c>
      <c r="K136" s="50" t="s">
        <v>76</v>
      </c>
      <c r="L136" s="52">
        <v>108000</v>
      </c>
      <c r="M136" s="52"/>
      <c r="N136" s="52"/>
      <c r="O136" s="47"/>
      <c r="P136" s="43"/>
      <c r="Q136" s="43"/>
      <c r="R136" s="43"/>
    </row>
    <row r="137" spans="1:18" ht="15" x14ac:dyDescent="0.25">
      <c r="A137" s="22" t="s">
        <v>215</v>
      </c>
      <c r="B137" s="51" t="s">
        <v>200</v>
      </c>
      <c r="C137" s="50" t="s">
        <v>201</v>
      </c>
      <c r="D137" s="50" t="s">
        <v>216</v>
      </c>
      <c r="E137" s="50" t="s">
        <v>101</v>
      </c>
      <c r="F137" s="50" t="s">
        <v>239</v>
      </c>
      <c r="G137" s="50" t="s">
        <v>39</v>
      </c>
      <c r="H137" s="50" t="s">
        <v>216</v>
      </c>
      <c r="I137" s="50" t="s">
        <v>71</v>
      </c>
      <c r="J137" s="50" t="s">
        <v>75</v>
      </c>
      <c r="K137" s="50" t="s">
        <v>76</v>
      </c>
      <c r="L137" s="52">
        <v>50400</v>
      </c>
      <c r="M137" s="52">
        <v>50400</v>
      </c>
      <c r="N137" s="52">
        <v>50400</v>
      </c>
      <c r="O137" s="47"/>
      <c r="P137" s="43"/>
      <c r="Q137" s="43"/>
      <c r="R137" s="43"/>
    </row>
    <row r="138" spans="1:18" ht="15" x14ac:dyDescent="0.25">
      <c r="A138" s="22" t="s">
        <v>209</v>
      </c>
      <c r="B138" s="51" t="s">
        <v>200</v>
      </c>
      <c r="C138" s="50" t="s">
        <v>201</v>
      </c>
      <c r="D138" s="50" t="s">
        <v>210</v>
      </c>
      <c r="E138" s="50" t="s">
        <v>101</v>
      </c>
      <c r="F138" s="50" t="s">
        <v>237</v>
      </c>
      <c r="G138" s="50" t="s">
        <v>39</v>
      </c>
      <c r="H138" s="50" t="s">
        <v>210</v>
      </c>
      <c r="I138" s="50" t="s">
        <v>71</v>
      </c>
      <c r="J138" s="50" t="s">
        <v>75</v>
      </c>
      <c r="K138" s="50" t="s">
        <v>76</v>
      </c>
      <c r="L138" s="52">
        <v>10083000</v>
      </c>
      <c r="M138" s="52">
        <v>10083000</v>
      </c>
      <c r="N138" s="52">
        <v>10083000</v>
      </c>
      <c r="O138" s="47"/>
      <c r="P138" s="43"/>
      <c r="Q138" s="43"/>
      <c r="R138" s="43"/>
    </row>
    <row r="139" spans="1:18" ht="15" x14ac:dyDescent="0.25">
      <c r="A139" s="22" t="s">
        <v>212</v>
      </c>
      <c r="B139" s="51" t="s">
        <v>200</v>
      </c>
      <c r="C139" s="50" t="s">
        <v>201</v>
      </c>
      <c r="D139" s="50" t="s">
        <v>213</v>
      </c>
      <c r="E139" s="50" t="s">
        <v>101</v>
      </c>
      <c r="F139" s="50" t="s">
        <v>238</v>
      </c>
      <c r="G139" s="50" t="s">
        <v>39</v>
      </c>
      <c r="H139" s="50" t="s">
        <v>213</v>
      </c>
      <c r="I139" s="50" t="s">
        <v>71</v>
      </c>
      <c r="J139" s="50" t="s">
        <v>75</v>
      </c>
      <c r="K139" s="50" t="s">
        <v>76</v>
      </c>
      <c r="L139" s="52">
        <v>171600</v>
      </c>
      <c r="M139" s="52"/>
      <c r="N139" s="52"/>
      <c r="O139" s="47"/>
      <c r="P139" s="43"/>
      <c r="Q139" s="43"/>
      <c r="R139" s="43"/>
    </row>
    <row r="140" spans="1:18" ht="15" x14ac:dyDescent="0.25">
      <c r="A140" s="22" t="s">
        <v>205</v>
      </c>
      <c r="B140" s="51" t="s">
        <v>200</v>
      </c>
      <c r="C140" s="50" t="s">
        <v>201</v>
      </c>
      <c r="D140" s="50" t="s">
        <v>206</v>
      </c>
      <c r="E140" s="50" t="s">
        <v>102</v>
      </c>
      <c r="F140" s="50" t="s">
        <v>240</v>
      </c>
      <c r="G140" s="50" t="s">
        <v>39</v>
      </c>
      <c r="H140" s="50" t="s">
        <v>206</v>
      </c>
      <c r="I140" s="50" t="s">
        <v>71</v>
      </c>
      <c r="J140" s="50" t="s">
        <v>75</v>
      </c>
      <c r="K140" s="50" t="s">
        <v>76</v>
      </c>
      <c r="L140" s="52">
        <v>7598846.1900000004</v>
      </c>
      <c r="M140" s="52">
        <v>7599600</v>
      </c>
      <c r="N140" s="52">
        <v>7599600</v>
      </c>
      <c r="O140" s="47"/>
      <c r="P140" s="43"/>
      <c r="Q140" s="43"/>
      <c r="R140" s="43"/>
    </row>
    <row r="141" spans="1:18" ht="15" x14ac:dyDescent="0.25">
      <c r="A141" s="22" t="s">
        <v>205</v>
      </c>
      <c r="B141" s="51" t="s">
        <v>200</v>
      </c>
      <c r="C141" s="50" t="s">
        <v>196</v>
      </c>
      <c r="D141" s="50" t="s">
        <v>206</v>
      </c>
      <c r="E141" s="50" t="s">
        <v>111</v>
      </c>
      <c r="F141" s="50" t="s">
        <v>73</v>
      </c>
      <c r="G141" s="50" t="s">
        <v>40</v>
      </c>
      <c r="H141" s="50" t="s">
        <v>206</v>
      </c>
      <c r="I141" s="50" t="s">
        <v>71</v>
      </c>
      <c r="J141" s="50" t="s">
        <v>75</v>
      </c>
      <c r="K141" s="50" t="s">
        <v>76</v>
      </c>
      <c r="L141" s="52"/>
      <c r="M141" s="52">
        <v>61401153.840000004</v>
      </c>
      <c r="N141" s="52"/>
      <c r="O141" s="47"/>
      <c r="P141" s="43"/>
      <c r="Q141" s="43"/>
      <c r="R141" s="43"/>
    </row>
    <row r="142" spans="1:18" ht="15" x14ac:dyDescent="0.25">
      <c r="A142" s="22" t="s">
        <v>209</v>
      </c>
      <c r="B142" s="51" t="s">
        <v>200</v>
      </c>
      <c r="C142" s="50" t="s">
        <v>201</v>
      </c>
      <c r="D142" s="50" t="s">
        <v>210</v>
      </c>
      <c r="E142" s="50" t="s">
        <v>111</v>
      </c>
      <c r="F142" s="50" t="s">
        <v>73</v>
      </c>
      <c r="G142" s="50" t="s">
        <v>40</v>
      </c>
      <c r="H142" s="50" t="s">
        <v>210</v>
      </c>
      <c r="I142" s="50" t="s">
        <v>71</v>
      </c>
      <c r="J142" s="50" t="s">
        <v>75</v>
      </c>
      <c r="K142" s="50" t="s">
        <v>76</v>
      </c>
      <c r="L142" s="52"/>
      <c r="M142" s="52">
        <v>9772315.5500000007</v>
      </c>
      <c r="N142" s="52"/>
      <c r="O142" s="47"/>
      <c r="P142" s="43"/>
      <c r="Q142" s="43"/>
      <c r="R142" s="43"/>
    </row>
    <row r="143" spans="1:18" ht="15" x14ac:dyDescent="0.25">
      <c r="A143" s="22" t="s">
        <v>224</v>
      </c>
      <c r="B143" s="51" t="s">
        <v>200</v>
      </c>
      <c r="C143" s="50" t="s">
        <v>201</v>
      </c>
      <c r="D143" s="50" t="s">
        <v>225</v>
      </c>
      <c r="E143" s="50" t="s">
        <v>112</v>
      </c>
      <c r="F143" s="50" t="s">
        <v>73</v>
      </c>
      <c r="G143" s="50" t="s">
        <v>40</v>
      </c>
      <c r="H143" s="50" t="s">
        <v>225</v>
      </c>
      <c r="I143" s="50" t="s">
        <v>71</v>
      </c>
      <c r="J143" s="50" t="s">
        <v>75</v>
      </c>
      <c r="K143" s="50" t="s">
        <v>76</v>
      </c>
      <c r="L143" s="52">
        <v>3740</v>
      </c>
      <c r="M143" s="52">
        <v>3740</v>
      </c>
      <c r="N143" s="52">
        <v>3740</v>
      </c>
      <c r="O143" s="47"/>
      <c r="P143" s="43"/>
      <c r="Q143" s="43"/>
      <c r="R143" s="43"/>
    </row>
    <row r="144" spans="1:18" ht="15" x14ac:dyDescent="0.25">
      <c r="A144" s="22" t="s">
        <v>224</v>
      </c>
      <c r="B144" s="51" t="s">
        <v>200</v>
      </c>
      <c r="C144" s="50" t="s">
        <v>201</v>
      </c>
      <c r="D144" s="50" t="s">
        <v>225</v>
      </c>
      <c r="E144" s="50" t="s">
        <v>113</v>
      </c>
      <c r="F144" s="50" t="s">
        <v>73</v>
      </c>
      <c r="G144" s="50" t="s">
        <v>40</v>
      </c>
      <c r="H144" s="50" t="s">
        <v>225</v>
      </c>
      <c r="I144" s="50" t="s">
        <v>71</v>
      </c>
      <c r="J144" s="50" t="s">
        <v>75</v>
      </c>
      <c r="K144" s="50" t="s">
        <v>76</v>
      </c>
      <c r="L144" s="52">
        <v>750</v>
      </c>
      <c r="M144" s="52">
        <v>750</v>
      </c>
      <c r="N144" s="52">
        <v>750</v>
      </c>
      <c r="O144" s="47"/>
      <c r="P144" s="43"/>
      <c r="Q144" s="43"/>
      <c r="R144" s="43"/>
    </row>
    <row r="145" spans="1:18" ht="15" x14ac:dyDescent="0.25">
      <c r="A145" s="22" t="s">
        <v>205</v>
      </c>
      <c r="B145" s="51" t="s">
        <v>200</v>
      </c>
      <c r="C145" s="50" t="s">
        <v>201</v>
      </c>
      <c r="D145" s="50" t="s">
        <v>206</v>
      </c>
      <c r="E145" s="50" t="s">
        <v>115</v>
      </c>
      <c r="F145" s="50" t="s">
        <v>73</v>
      </c>
      <c r="G145" s="50" t="s">
        <v>40</v>
      </c>
      <c r="H145" s="50" t="s">
        <v>206</v>
      </c>
      <c r="I145" s="50" t="s">
        <v>71</v>
      </c>
      <c r="J145" s="50" t="s">
        <v>75</v>
      </c>
      <c r="K145" s="50" t="s">
        <v>76</v>
      </c>
      <c r="L145" s="52">
        <v>909947.37</v>
      </c>
      <c r="M145" s="52"/>
      <c r="N145" s="52"/>
      <c r="O145" s="47"/>
      <c r="P145" s="43"/>
      <c r="Q145" s="43"/>
      <c r="R145" s="43"/>
    </row>
    <row r="146" spans="1:18" ht="15" x14ac:dyDescent="0.25">
      <c r="A146" s="22" t="s">
        <v>209</v>
      </c>
      <c r="B146" s="51" t="s">
        <v>200</v>
      </c>
      <c r="C146" s="50" t="s">
        <v>201</v>
      </c>
      <c r="D146" s="50" t="s">
        <v>210</v>
      </c>
      <c r="E146" s="50" t="s">
        <v>115</v>
      </c>
      <c r="F146" s="50" t="s">
        <v>73</v>
      </c>
      <c r="G146" s="50" t="s">
        <v>40</v>
      </c>
      <c r="H146" s="50" t="s">
        <v>210</v>
      </c>
      <c r="I146" s="50" t="s">
        <v>71</v>
      </c>
      <c r="J146" s="50" t="s">
        <v>75</v>
      </c>
      <c r="K146" s="50" t="s">
        <v>76</v>
      </c>
      <c r="L146" s="52">
        <v>669000</v>
      </c>
      <c r="M146" s="52"/>
      <c r="N146" s="52"/>
      <c r="O146" s="47"/>
      <c r="P146" s="43"/>
      <c r="Q146" s="43"/>
      <c r="R146" s="43"/>
    </row>
    <row r="147" spans="1:18" ht="15" x14ac:dyDescent="0.25">
      <c r="A147" s="22" t="s">
        <v>205</v>
      </c>
      <c r="B147" s="51" t="s">
        <v>200</v>
      </c>
      <c r="C147" s="50" t="s">
        <v>196</v>
      </c>
      <c r="D147" s="50" t="s">
        <v>206</v>
      </c>
      <c r="E147" s="50" t="s">
        <v>117</v>
      </c>
      <c r="F147" s="50" t="s">
        <v>73</v>
      </c>
      <c r="G147" s="50" t="s">
        <v>40</v>
      </c>
      <c r="H147" s="50" t="s">
        <v>206</v>
      </c>
      <c r="I147" s="50" t="s">
        <v>71</v>
      </c>
      <c r="J147" s="50" t="s">
        <v>75</v>
      </c>
      <c r="K147" s="50" t="s">
        <v>76</v>
      </c>
      <c r="L147" s="52"/>
      <c r="M147" s="52">
        <v>45759217.18</v>
      </c>
      <c r="N147" s="52"/>
      <c r="O147" s="47"/>
      <c r="P147" s="43"/>
      <c r="Q147" s="43"/>
      <c r="R147" s="43"/>
    </row>
    <row r="148" spans="1:18" ht="15" x14ac:dyDescent="0.25">
      <c r="A148" s="22" t="s">
        <v>209</v>
      </c>
      <c r="B148" s="51" t="s">
        <v>200</v>
      </c>
      <c r="C148" s="50" t="s">
        <v>201</v>
      </c>
      <c r="D148" s="50" t="s">
        <v>210</v>
      </c>
      <c r="E148" s="50" t="s">
        <v>118</v>
      </c>
      <c r="F148" s="50" t="s">
        <v>73</v>
      </c>
      <c r="G148" s="50" t="s">
        <v>40</v>
      </c>
      <c r="H148" s="50" t="s">
        <v>210</v>
      </c>
      <c r="I148" s="50" t="s">
        <v>71</v>
      </c>
      <c r="J148" s="50" t="s">
        <v>75</v>
      </c>
      <c r="K148" s="50" t="s">
        <v>76</v>
      </c>
      <c r="L148" s="52">
        <v>412000</v>
      </c>
      <c r="M148" s="52">
        <v>632200</v>
      </c>
      <c r="N148" s="52">
        <v>661100</v>
      </c>
      <c r="O148" s="47"/>
      <c r="P148" s="43"/>
      <c r="Q148" s="43"/>
      <c r="R148" s="43"/>
    </row>
    <row r="149" spans="1:18" ht="15" x14ac:dyDescent="0.25">
      <c r="A149" s="22" t="s">
        <v>205</v>
      </c>
      <c r="B149" s="51" t="s">
        <v>200</v>
      </c>
      <c r="C149" s="50" t="s">
        <v>196</v>
      </c>
      <c r="D149" s="50" t="s">
        <v>206</v>
      </c>
      <c r="E149" s="50" t="s">
        <v>119</v>
      </c>
      <c r="F149" s="50" t="s">
        <v>73</v>
      </c>
      <c r="G149" s="50" t="s">
        <v>40</v>
      </c>
      <c r="H149" s="50" t="s">
        <v>206</v>
      </c>
      <c r="I149" s="50" t="s">
        <v>71</v>
      </c>
      <c r="J149" s="50" t="s">
        <v>75</v>
      </c>
      <c r="K149" s="50" t="s">
        <v>76</v>
      </c>
      <c r="L149" s="52"/>
      <c r="M149" s="52">
        <v>3766159.59</v>
      </c>
      <c r="N149" s="52"/>
      <c r="O149" s="47"/>
      <c r="P149" s="43"/>
      <c r="Q149" s="43"/>
      <c r="R149" s="43"/>
    </row>
    <row r="150" spans="1:18" ht="15" x14ac:dyDescent="0.25">
      <c r="A150" s="22" t="s">
        <v>205</v>
      </c>
      <c r="B150" s="51" t="s">
        <v>200</v>
      </c>
      <c r="C150" s="50" t="s">
        <v>201</v>
      </c>
      <c r="D150" s="50" t="s">
        <v>206</v>
      </c>
      <c r="E150" s="50" t="s">
        <v>119</v>
      </c>
      <c r="F150" s="50" t="s">
        <v>73</v>
      </c>
      <c r="G150" s="50" t="s">
        <v>40</v>
      </c>
      <c r="H150" s="50" t="s">
        <v>206</v>
      </c>
      <c r="I150" s="50" t="s">
        <v>71</v>
      </c>
      <c r="J150" s="50" t="s">
        <v>75</v>
      </c>
      <c r="K150" s="50" t="s">
        <v>76</v>
      </c>
      <c r="L150" s="52">
        <v>200000</v>
      </c>
      <c r="M150" s="52"/>
      <c r="N150" s="52"/>
      <c r="O150" s="47"/>
      <c r="P150" s="43"/>
      <c r="Q150" s="43"/>
      <c r="R150" s="43"/>
    </row>
    <row r="151" spans="1:18" ht="15" x14ac:dyDescent="0.25">
      <c r="A151" s="22" t="s">
        <v>153</v>
      </c>
      <c r="B151" s="51" t="s">
        <v>200</v>
      </c>
      <c r="C151" s="50" t="s">
        <v>201</v>
      </c>
      <c r="D151" s="50" t="s">
        <v>154</v>
      </c>
      <c r="E151" s="50" t="s">
        <v>119</v>
      </c>
      <c r="F151" s="50" t="s">
        <v>73</v>
      </c>
      <c r="G151" s="50" t="s">
        <v>40</v>
      </c>
      <c r="H151" s="50" t="s">
        <v>154</v>
      </c>
      <c r="I151" s="50" t="s">
        <v>71</v>
      </c>
      <c r="J151" s="50" t="s">
        <v>75</v>
      </c>
      <c r="K151" s="50" t="s">
        <v>76</v>
      </c>
      <c r="L151" s="52">
        <v>174000</v>
      </c>
      <c r="M151" s="52"/>
      <c r="N151" s="52"/>
      <c r="O151" s="47"/>
      <c r="P151" s="43"/>
      <c r="Q151" s="43"/>
      <c r="R151" s="43"/>
    </row>
    <row r="152" spans="1:18" ht="15" x14ac:dyDescent="0.25">
      <c r="A152" s="22" t="s">
        <v>209</v>
      </c>
      <c r="B152" s="51" t="s">
        <v>200</v>
      </c>
      <c r="C152" s="50" t="s">
        <v>201</v>
      </c>
      <c r="D152" s="50" t="s">
        <v>210</v>
      </c>
      <c r="E152" s="50" t="s">
        <v>119</v>
      </c>
      <c r="F152" s="50" t="s">
        <v>73</v>
      </c>
      <c r="G152" s="50" t="s">
        <v>40</v>
      </c>
      <c r="H152" s="50" t="s">
        <v>210</v>
      </c>
      <c r="I152" s="50" t="s">
        <v>71</v>
      </c>
      <c r="J152" s="50" t="s">
        <v>75</v>
      </c>
      <c r="K152" s="50" t="s">
        <v>76</v>
      </c>
      <c r="L152" s="52">
        <v>12790785.92</v>
      </c>
      <c r="M152" s="52">
        <v>2580000</v>
      </c>
      <c r="N152" s="52"/>
      <c r="O152" s="47"/>
      <c r="P152" s="43"/>
      <c r="Q152" s="43"/>
      <c r="R152" s="43"/>
    </row>
    <row r="153" spans="1:18" ht="15" x14ac:dyDescent="0.25">
      <c r="A153" s="22" t="s">
        <v>212</v>
      </c>
      <c r="B153" s="51" t="s">
        <v>200</v>
      </c>
      <c r="C153" s="50" t="s">
        <v>201</v>
      </c>
      <c r="D153" s="50" t="s">
        <v>213</v>
      </c>
      <c r="E153" s="50" t="s">
        <v>119</v>
      </c>
      <c r="F153" s="50" t="s">
        <v>73</v>
      </c>
      <c r="G153" s="50" t="s">
        <v>40</v>
      </c>
      <c r="H153" s="50" t="s">
        <v>213</v>
      </c>
      <c r="I153" s="50" t="s">
        <v>71</v>
      </c>
      <c r="J153" s="50" t="s">
        <v>75</v>
      </c>
      <c r="K153" s="50" t="s">
        <v>76</v>
      </c>
      <c r="L153" s="52">
        <v>30020</v>
      </c>
      <c r="M153" s="52"/>
      <c r="N153" s="52"/>
      <c r="O153" s="47"/>
      <c r="P153" s="43"/>
      <c r="Q153" s="43"/>
      <c r="R153" s="43"/>
    </row>
    <row r="154" spans="1:18" ht="15" x14ac:dyDescent="0.25">
      <c r="A154" s="22" t="s">
        <v>241</v>
      </c>
      <c r="B154" s="51" t="s">
        <v>200</v>
      </c>
      <c r="C154" s="50" t="s">
        <v>201</v>
      </c>
      <c r="D154" s="50" t="s">
        <v>242</v>
      </c>
      <c r="E154" s="50" t="s">
        <v>121</v>
      </c>
      <c r="F154" s="50" t="s">
        <v>73</v>
      </c>
      <c r="G154" s="50" t="s">
        <v>40</v>
      </c>
      <c r="H154" s="50" t="s">
        <v>242</v>
      </c>
      <c r="I154" s="50" t="s">
        <v>71</v>
      </c>
      <c r="J154" s="50" t="s">
        <v>75</v>
      </c>
      <c r="K154" s="50" t="s">
        <v>76</v>
      </c>
      <c r="L154" s="52">
        <v>334800</v>
      </c>
      <c r="M154" s="52">
        <v>334800</v>
      </c>
      <c r="N154" s="52">
        <v>334800</v>
      </c>
      <c r="O154" s="47"/>
      <c r="P154" s="43"/>
      <c r="Q154" s="43"/>
      <c r="R154" s="43"/>
    </row>
    <row r="155" spans="1:18" ht="15" x14ac:dyDescent="0.25">
      <c r="A155" s="22" t="s">
        <v>153</v>
      </c>
      <c r="B155" s="51" t="s">
        <v>200</v>
      </c>
      <c r="C155" s="50" t="s">
        <v>201</v>
      </c>
      <c r="D155" s="50" t="s">
        <v>154</v>
      </c>
      <c r="E155" s="50" t="s">
        <v>122</v>
      </c>
      <c r="F155" s="50" t="s">
        <v>73</v>
      </c>
      <c r="G155" s="50" t="s">
        <v>40</v>
      </c>
      <c r="H155" s="50" t="s">
        <v>154</v>
      </c>
      <c r="I155" s="50" t="s">
        <v>71</v>
      </c>
      <c r="J155" s="50" t="s">
        <v>75</v>
      </c>
      <c r="K155" s="50" t="s">
        <v>76</v>
      </c>
      <c r="L155" s="52">
        <v>787000</v>
      </c>
      <c r="M155" s="52">
        <v>787000</v>
      </c>
      <c r="N155" s="52">
        <v>787000</v>
      </c>
      <c r="O155" s="47"/>
      <c r="P155" s="43"/>
      <c r="Q155" s="43"/>
      <c r="R155" s="43"/>
    </row>
    <row r="156" spans="1:18" ht="15" x14ac:dyDescent="0.25">
      <c r="A156" s="22" t="s">
        <v>153</v>
      </c>
      <c r="B156" s="51" t="s">
        <v>200</v>
      </c>
      <c r="C156" s="50" t="s">
        <v>201</v>
      </c>
      <c r="D156" s="50" t="s">
        <v>154</v>
      </c>
      <c r="E156" s="50" t="s">
        <v>123</v>
      </c>
      <c r="F156" s="50" t="s">
        <v>73</v>
      </c>
      <c r="G156" s="50" t="s">
        <v>40</v>
      </c>
      <c r="H156" s="50" t="s">
        <v>154</v>
      </c>
      <c r="I156" s="50" t="s">
        <v>71</v>
      </c>
      <c r="J156" s="50" t="s">
        <v>75</v>
      </c>
      <c r="K156" s="50" t="s">
        <v>76</v>
      </c>
      <c r="L156" s="52">
        <v>336000</v>
      </c>
      <c r="M156" s="52">
        <v>336000</v>
      </c>
      <c r="N156" s="52">
        <v>336000</v>
      </c>
      <c r="O156" s="47"/>
      <c r="P156" s="43"/>
      <c r="Q156" s="43"/>
      <c r="R156" s="43"/>
    </row>
    <row r="157" spans="1:18" ht="15" x14ac:dyDescent="0.25">
      <c r="A157" s="22" t="s">
        <v>243</v>
      </c>
      <c r="B157" s="51" t="s">
        <v>244</v>
      </c>
      <c r="C157" s="50" t="s">
        <v>245</v>
      </c>
      <c r="D157" s="50" t="s">
        <v>71</v>
      </c>
      <c r="E157" s="50" t="s">
        <v>72</v>
      </c>
      <c r="F157" s="50" t="s">
        <v>73</v>
      </c>
      <c r="G157" s="50" t="s">
        <v>74</v>
      </c>
      <c r="H157" s="50" t="s">
        <v>71</v>
      </c>
      <c r="I157" s="50" t="s">
        <v>71</v>
      </c>
      <c r="J157" s="50" t="s">
        <v>75</v>
      </c>
      <c r="K157" s="50" t="s">
        <v>76</v>
      </c>
      <c r="L157" s="52">
        <v>14729000</v>
      </c>
      <c r="M157" s="52">
        <v>14493000</v>
      </c>
      <c r="N157" s="52">
        <v>14493000</v>
      </c>
      <c r="O157" s="47"/>
      <c r="P157" s="43"/>
      <c r="Q157" s="43"/>
      <c r="R157" s="43"/>
    </row>
    <row r="158" spans="1:18" ht="15" x14ac:dyDescent="0.25">
      <c r="A158" s="22" t="s">
        <v>202</v>
      </c>
      <c r="B158" s="51" t="s">
        <v>244</v>
      </c>
      <c r="C158" s="50" t="s">
        <v>245</v>
      </c>
      <c r="D158" s="50" t="s">
        <v>203</v>
      </c>
      <c r="E158" s="50" t="s">
        <v>96</v>
      </c>
      <c r="F158" s="50" t="s">
        <v>218</v>
      </c>
      <c r="G158" s="50" t="s">
        <v>39</v>
      </c>
      <c r="H158" s="50" t="s">
        <v>203</v>
      </c>
      <c r="I158" s="50" t="s">
        <v>71</v>
      </c>
      <c r="J158" s="50" t="s">
        <v>75</v>
      </c>
      <c r="K158" s="50" t="s">
        <v>76</v>
      </c>
      <c r="L158" s="52">
        <v>1851000</v>
      </c>
      <c r="M158" s="52">
        <v>1851000</v>
      </c>
      <c r="N158" s="52">
        <v>1851000</v>
      </c>
      <c r="O158" s="47"/>
      <c r="P158" s="43"/>
      <c r="Q158" s="43"/>
      <c r="R158" s="43"/>
    </row>
    <row r="159" spans="1:18" ht="15" x14ac:dyDescent="0.25">
      <c r="A159" s="22" t="s">
        <v>202</v>
      </c>
      <c r="B159" s="51" t="s">
        <v>244</v>
      </c>
      <c r="C159" s="50" t="s">
        <v>245</v>
      </c>
      <c r="D159" s="50" t="s">
        <v>203</v>
      </c>
      <c r="E159" s="50" t="s">
        <v>98</v>
      </c>
      <c r="F159" s="50" t="s">
        <v>218</v>
      </c>
      <c r="G159" s="50" t="s">
        <v>39</v>
      </c>
      <c r="H159" s="50" t="s">
        <v>203</v>
      </c>
      <c r="I159" s="50" t="s">
        <v>71</v>
      </c>
      <c r="J159" s="50" t="s">
        <v>75</v>
      </c>
      <c r="K159" s="50" t="s">
        <v>76</v>
      </c>
      <c r="L159" s="52">
        <v>12878000</v>
      </c>
      <c r="M159" s="52">
        <v>12642000</v>
      </c>
      <c r="N159" s="52">
        <v>12642000</v>
      </c>
      <c r="O159" s="47"/>
      <c r="P159" s="43"/>
      <c r="Q159" s="43"/>
      <c r="R159" s="43"/>
    </row>
    <row r="160" spans="1:18" ht="23.25" x14ac:dyDescent="0.25">
      <c r="A160" s="22" t="s">
        <v>246</v>
      </c>
      <c r="B160" s="51" t="s">
        <v>247</v>
      </c>
      <c r="C160" s="50" t="s">
        <v>248</v>
      </c>
      <c r="D160" s="50" t="s">
        <v>71</v>
      </c>
      <c r="E160" s="50" t="s">
        <v>72</v>
      </c>
      <c r="F160" s="50" t="s">
        <v>73</v>
      </c>
      <c r="G160" s="50" t="s">
        <v>74</v>
      </c>
      <c r="H160" s="50" t="s">
        <v>71</v>
      </c>
      <c r="I160" s="50" t="s">
        <v>71</v>
      </c>
      <c r="J160" s="50" t="s">
        <v>75</v>
      </c>
      <c r="K160" s="50" t="s">
        <v>76</v>
      </c>
      <c r="L160" s="52">
        <v>58450000</v>
      </c>
      <c r="M160" s="52">
        <v>112000000</v>
      </c>
      <c r="N160" s="52"/>
      <c r="O160" s="47"/>
      <c r="P160" s="43"/>
      <c r="Q160" s="43"/>
      <c r="R160" s="43"/>
    </row>
    <row r="161" spans="1:18" ht="23.25" x14ac:dyDescent="0.25">
      <c r="A161" s="22" t="s">
        <v>249</v>
      </c>
      <c r="B161" s="51" t="s">
        <v>250</v>
      </c>
      <c r="C161" s="50" t="s">
        <v>251</v>
      </c>
      <c r="D161" s="50" t="s">
        <v>71</v>
      </c>
      <c r="E161" s="50" t="s">
        <v>72</v>
      </c>
      <c r="F161" s="50" t="s">
        <v>73</v>
      </c>
      <c r="G161" s="50" t="s">
        <v>74</v>
      </c>
      <c r="H161" s="50" t="s">
        <v>71</v>
      </c>
      <c r="I161" s="50" t="s">
        <v>71</v>
      </c>
      <c r="J161" s="50" t="s">
        <v>75</v>
      </c>
      <c r="K161" s="50" t="s">
        <v>76</v>
      </c>
      <c r="L161" s="52">
        <v>58450000</v>
      </c>
      <c r="M161" s="52">
        <v>112000000</v>
      </c>
      <c r="N161" s="52"/>
      <c r="O161" s="47"/>
      <c r="P161" s="43"/>
      <c r="Q161" s="43"/>
      <c r="R161" s="43"/>
    </row>
    <row r="162" spans="1:18" ht="15" x14ac:dyDescent="0.25">
      <c r="A162" s="22" t="s">
        <v>252</v>
      </c>
      <c r="B162" s="51" t="s">
        <v>250</v>
      </c>
      <c r="C162" s="50" t="s">
        <v>251</v>
      </c>
      <c r="D162" s="50" t="s">
        <v>198</v>
      </c>
      <c r="E162" s="50" t="s">
        <v>127</v>
      </c>
      <c r="F162" s="50" t="s">
        <v>73</v>
      </c>
      <c r="G162" s="50" t="s">
        <v>41</v>
      </c>
      <c r="H162" s="50" t="s">
        <v>198</v>
      </c>
      <c r="I162" s="50" t="s">
        <v>71</v>
      </c>
      <c r="J162" s="50" t="s">
        <v>75</v>
      </c>
      <c r="K162" s="50" t="s">
        <v>76</v>
      </c>
      <c r="L162" s="52">
        <v>58450000</v>
      </c>
      <c r="M162" s="52">
        <v>112000000</v>
      </c>
      <c r="N162" s="52"/>
      <c r="O162" s="47"/>
      <c r="P162" s="43"/>
      <c r="Q162" s="43"/>
      <c r="R162" s="43"/>
    </row>
    <row r="163" spans="1:18" ht="15" x14ac:dyDescent="0.25">
      <c r="A163" s="21" t="s">
        <v>66</v>
      </c>
      <c r="B163" s="48" t="s">
        <v>67</v>
      </c>
      <c r="C163" s="49" t="s">
        <v>68</v>
      </c>
      <c r="D163" s="50" t="s">
        <v>71</v>
      </c>
      <c r="E163" s="50" t="s">
        <v>72</v>
      </c>
      <c r="F163" s="50" t="s">
        <v>73</v>
      </c>
      <c r="G163" s="50" t="s">
        <v>74</v>
      </c>
      <c r="H163" s="50" t="s">
        <v>71</v>
      </c>
      <c r="I163" s="50" t="s">
        <v>68</v>
      </c>
      <c r="J163" s="50" t="s">
        <v>75</v>
      </c>
      <c r="K163" s="50" t="s">
        <v>76</v>
      </c>
      <c r="L163" s="46"/>
      <c r="M163" s="46"/>
      <c r="N163" s="46"/>
      <c r="O163" s="47"/>
      <c r="P163" s="43"/>
      <c r="Q163" s="43"/>
      <c r="R163" s="43"/>
    </row>
    <row r="164" spans="1:18" ht="15" x14ac:dyDescent="0.25">
      <c r="A164" s="21" t="s">
        <v>253</v>
      </c>
      <c r="B164" s="48" t="s">
        <v>254</v>
      </c>
      <c r="C164" s="49" t="s">
        <v>71</v>
      </c>
      <c r="D164" s="50" t="s">
        <v>71</v>
      </c>
      <c r="E164" s="50" t="s">
        <v>72</v>
      </c>
      <c r="F164" s="50" t="s">
        <v>73</v>
      </c>
      <c r="G164" s="50" t="s">
        <v>74</v>
      </c>
      <c r="H164" s="50" t="s">
        <v>71</v>
      </c>
      <c r="I164" s="50" t="s">
        <v>71</v>
      </c>
      <c r="J164" s="50" t="s">
        <v>75</v>
      </c>
      <c r="K164" s="50" t="s">
        <v>76</v>
      </c>
      <c r="L164" s="46"/>
      <c r="M164" s="46"/>
      <c r="N164" s="46"/>
      <c r="O164" s="47"/>
      <c r="P164" s="43"/>
      <c r="Q164" s="43"/>
      <c r="R164" s="43"/>
    </row>
    <row r="165" spans="1:18" ht="15" x14ac:dyDescent="0.25"/>
  </sheetData>
  <mergeCells count="27">
    <mergeCell ref="N9:O9"/>
    <mergeCell ref="N2:O2"/>
    <mergeCell ref="N3:O3"/>
    <mergeCell ref="N4:O4"/>
    <mergeCell ref="M5:O5"/>
    <mergeCell ref="M6:O6"/>
    <mergeCell ref="M7:O7"/>
    <mergeCell ref="B16:L16"/>
    <mergeCell ref="O12:O13"/>
    <mergeCell ref="A11:N11"/>
    <mergeCell ref="A12:N12"/>
    <mergeCell ref="B14:D14"/>
    <mergeCell ref="L24:O24"/>
    <mergeCell ref="B19:L19"/>
    <mergeCell ref="A22:O22"/>
    <mergeCell ref="A24:A26"/>
    <mergeCell ref="B24:B26"/>
    <mergeCell ref="C24:C26"/>
    <mergeCell ref="K24:K26"/>
    <mergeCell ref="O25:O26"/>
    <mergeCell ref="I24:I26"/>
    <mergeCell ref="H24:H26"/>
    <mergeCell ref="G24:G26"/>
    <mergeCell ref="F24:F26"/>
    <mergeCell ref="D24:D26"/>
    <mergeCell ref="E24:E26"/>
    <mergeCell ref="J24:J26"/>
  </mergeCells>
  <pageMargins left="0.59055118110236227" right="0.51181102362204722" top="0.78740157480314965" bottom="0.31496062992125984" header="0.19685039370078741" footer="0.19685039370078741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45"/>
  <sheetViews>
    <sheetView workbookViewId="0">
      <selection activeCell="DI10" sqref="DI10"/>
    </sheetView>
  </sheetViews>
  <sheetFormatPr defaultRowHeight="10.15" customHeight="1" x14ac:dyDescent="0.25"/>
  <cols>
    <col min="1" max="99" width="0.85546875" customWidth="1"/>
    <col min="100" max="100" width="8.7109375" customWidth="1"/>
    <col min="101" max="101" width="13.7109375" customWidth="1"/>
    <col min="102" max="102" width="15.7109375" customWidth="1"/>
    <col min="103" max="106" width="11.7109375" customWidth="1"/>
  </cols>
  <sheetData>
    <row r="1" spans="1:106" ht="13.5" customHeight="1" x14ac:dyDescent="0.25">
      <c r="B1" s="60" t="s">
        <v>264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</row>
    <row r="2" spans="1:106" ht="15" x14ac:dyDescent="0.25"/>
    <row r="3" spans="1:106" ht="11.25" customHeight="1" x14ac:dyDescent="0.25">
      <c r="A3" s="110" t="s">
        <v>265</v>
      </c>
      <c r="B3" s="110"/>
      <c r="C3" s="110"/>
      <c r="D3" s="110"/>
      <c r="E3" s="110"/>
      <c r="F3" s="110"/>
      <c r="G3" s="110"/>
      <c r="H3" s="111"/>
      <c r="I3" s="61" t="s">
        <v>21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116"/>
      <c r="CN3" s="64" t="s">
        <v>266</v>
      </c>
      <c r="CO3" s="110"/>
      <c r="CP3" s="110"/>
      <c r="CQ3" s="110"/>
      <c r="CR3" s="110"/>
      <c r="CS3" s="110"/>
      <c r="CT3" s="110"/>
      <c r="CU3" s="111"/>
      <c r="CV3" s="64" t="s">
        <v>267</v>
      </c>
      <c r="CW3" s="64" t="s">
        <v>268</v>
      </c>
      <c r="CX3" s="64" t="s">
        <v>269</v>
      </c>
      <c r="CY3" s="56" t="s">
        <v>31</v>
      </c>
      <c r="CZ3" s="57"/>
      <c r="DA3" s="57"/>
      <c r="DB3" s="58"/>
    </row>
    <row r="4" spans="1:106" ht="11.25" customHeight="1" x14ac:dyDescent="0.25">
      <c r="A4" s="112"/>
      <c r="B4" s="112"/>
      <c r="C4" s="112"/>
      <c r="D4" s="112"/>
      <c r="E4" s="112"/>
      <c r="F4" s="112"/>
      <c r="G4" s="112"/>
      <c r="H4" s="113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117"/>
      <c r="CN4" s="65"/>
      <c r="CO4" s="112"/>
      <c r="CP4" s="112"/>
      <c r="CQ4" s="112"/>
      <c r="CR4" s="112"/>
      <c r="CS4" s="112"/>
      <c r="CT4" s="112"/>
      <c r="CU4" s="113"/>
      <c r="CV4" s="65"/>
      <c r="CW4" s="65"/>
      <c r="CX4" s="65"/>
      <c r="CY4" s="25" t="s">
        <v>62</v>
      </c>
      <c r="CZ4" s="25" t="s">
        <v>63</v>
      </c>
      <c r="DA4" s="25" t="s">
        <v>64</v>
      </c>
      <c r="DB4" s="67" t="s">
        <v>32</v>
      </c>
    </row>
    <row r="5" spans="1:106" ht="39" customHeight="1" x14ac:dyDescent="0.25">
      <c r="A5" s="114"/>
      <c r="B5" s="114"/>
      <c r="C5" s="114"/>
      <c r="D5" s="114"/>
      <c r="E5" s="114"/>
      <c r="F5" s="114"/>
      <c r="G5" s="114"/>
      <c r="H5" s="115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118"/>
      <c r="CN5" s="66"/>
      <c r="CO5" s="114"/>
      <c r="CP5" s="114"/>
      <c r="CQ5" s="114"/>
      <c r="CR5" s="114"/>
      <c r="CS5" s="114"/>
      <c r="CT5" s="114"/>
      <c r="CU5" s="115"/>
      <c r="CV5" s="66"/>
      <c r="CW5" s="66"/>
      <c r="CX5" s="66"/>
      <c r="CY5" s="10" t="s">
        <v>270</v>
      </c>
      <c r="CZ5" s="26" t="s">
        <v>271</v>
      </c>
      <c r="DA5" s="26" t="s">
        <v>272</v>
      </c>
      <c r="DB5" s="68"/>
    </row>
    <row r="6" spans="1:106" ht="13.9" customHeight="1" x14ac:dyDescent="0.25">
      <c r="A6" s="105" t="s">
        <v>36</v>
      </c>
      <c r="B6" s="105"/>
      <c r="C6" s="105"/>
      <c r="D6" s="105"/>
      <c r="E6" s="105"/>
      <c r="F6" s="105"/>
      <c r="G6" s="105"/>
      <c r="H6" s="106"/>
      <c r="I6" s="105" t="s">
        <v>37</v>
      </c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6"/>
      <c r="CN6" s="107" t="s">
        <v>38</v>
      </c>
      <c r="CO6" s="108"/>
      <c r="CP6" s="108"/>
      <c r="CQ6" s="108"/>
      <c r="CR6" s="108"/>
      <c r="CS6" s="108"/>
      <c r="CT6" s="108"/>
      <c r="CU6" s="109"/>
      <c r="CV6" s="27" t="s">
        <v>39</v>
      </c>
      <c r="CW6" s="27" t="s">
        <v>273</v>
      </c>
      <c r="CX6" s="27" t="s">
        <v>274</v>
      </c>
      <c r="CY6" s="27" t="s">
        <v>40</v>
      </c>
      <c r="CZ6" s="27" t="s">
        <v>41</v>
      </c>
      <c r="DA6" s="27" t="s">
        <v>42</v>
      </c>
      <c r="DB6" s="28" t="s">
        <v>43</v>
      </c>
    </row>
    <row r="7" spans="1:106" ht="12.75" customHeight="1" x14ac:dyDescent="0.25">
      <c r="A7" s="93">
        <v>1</v>
      </c>
      <c r="B7" s="93"/>
      <c r="C7" s="93"/>
      <c r="D7" s="93"/>
      <c r="E7" s="93"/>
      <c r="F7" s="93"/>
      <c r="G7" s="93"/>
      <c r="H7" s="94"/>
      <c r="I7" s="95" t="s">
        <v>275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7" t="s">
        <v>276</v>
      </c>
      <c r="CO7" s="98"/>
      <c r="CP7" s="98"/>
      <c r="CQ7" s="98"/>
      <c r="CR7" s="98"/>
      <c r="CS7" s="98"/>
      <c r="CT7" s="98"/>
      <c r="CU7" s="99"/>
      <c r="CV7" s="15" t="s">
        <v>0</v>
      </c>
      <c r="CW7" s="15" t="s">
        <v>48</v>
      </c>
      <c r="CX7" s="15" t="s">
        <v>0</v>
      </c>
      <c r="CY7" s="16">
        <v>222128644.94</v>
      </c>
      <c r="CZ7" s="16">
        <v>302071635.69</v>
      </c>
      <c r="DA7" s="16">
        <v>57388970</v>
      </c>
      <c r="DB7" s="17"/>
    </row>
    <row r="8" spans="1:106" ht="24" customHeight="1" x14ac:dyDescent="0.25">
      <c r="A8" s="100" t="s">
        <v>278</v>
      </c>
      <c r="B8" s="100"/>
      <c r="C8" s="100"/>
      <c r="D8" s="100"/>
      <c r="E8" s="100"/>
      <c r="F8" s="100"/>
      <c r="G8" s="100"/>
      <c r="H8" s="101"/>
      <c r="I8" s="102" t="s">
        <v>279</v>
      </c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4" t="s">
        <v>280</v>
      </c>
      <c r="CO8" s="100"/>
      <c r="CP8" s="100"/>
      <c r="CQ8" s="100"/>
      <c r="CR8" s="100"/>
      <c r="CS8" s="100"/>
      <c r="CT8" s="100"/>
      <c r="CU8" s="101"/>
      <c r="CV8" s="18" t="s">
        <v>0</v>
      </c>
      <c r="CW8" s="18" t="s">
        <v>48</v>
      </c>
      <c r="CX8" s="18" t="s">
        <v>0</v>
      </c>
      <c r="CY8" s="19">
        <v>8824448.9199999999</v>
      </c>
      <c r="CZ8" s="19">
        <v>8824448.9199999999</v>
      </c>
      <c r="DA8" s="19">
        <v>8824448.9199999999</v>
      </c>
      <c r="DB8" s="20"/>
    </row>
    <row r="9" spans="1:106" ht="18.75" customHeight="1" x14ac:dyDescent="0.25">
      <c r="A9" s="100" t="s">
        <v>281</v>
      </c>
      <c r="B9" s="100"/>
      <c r="C9" s="100"/>
      <c r="D9" s="100"/>
      <c r="E9" s="100"/>
      <c r="F9" s="100"/>
      <c r="G9" s="100"/>
      <c r="H9" s="101"/>
      <c r="I9" s="102" t="s">
        <v>282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4" t="s">
        <v>283</v>
      </c>
      <c r="CO9" s="100"/>
      <c r="CP9" s="100"/>
      <c r="CQ9" s="100"/>
      <c r="CR9" s="100"/>
      <c r="CS9" s="100"/>
      <c r="CT9" s="100"/>
      <c r="CU9" s="101"/>
      <c r="CV9" s="18" t="s">
        <v>0</v>
      </c>
      <c r="CW9" s="18" t="s">
        <v>48</v>
      </c>
      <c r="CX9" s="18" t="s">
        <v>0</v>
      </c>
      <c r="CY9" s="19">
        <v>8824448.9199999999</v>
      </c>
      <c r="CZ9" s="19">
        <v>8824448.9199999999</v>
      </c>
      <c r="DA9" s="19">
        <v>8824448.9199999999</v>
      </c>
      <c r="DB9" s="20"/>
    </row>
    <row r="10" spans="1:106" ht="15" customHeight="1" x14ac:dyDescent="0.25">
      <c r="A10" s="100" t="s">
        <v>284</v>
      </c>
      <c r="B10" s="100"/>
      <c r="C10" s="100"/>
      <c r="D10" s="100"/>
      <c r="E10" s="100"/>
      <c r="F10" s="100"/>
      <c r="G10" s="100"/>
      <c r="H10" s="101"/>
      <c r="I10" s="102" t="s">
        <v>285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4" t="s">
        <v>286</v>
      </c>
      <c r="CO10" s="100"/>
      <c r="CP10" s="100"/>
      <c r="CQ10" s="100"/>
      <c r="CR10" s="100"/>
      <c r="CS10" s="100"/>
      <c r="CT10" s="100"/>
      <c r="CU10" s="101"/>
      <c r="CV10" s="18" t="s">
        <v>287</v>
      </c>
      <c r="CW10" s="18" t="s">
        <v>76</v>
      </c>
      <c r="CX10" s="18" t="s">
        <v>0</v>
      </c>
      <c r="CY10" s="19">
        <v>8824448.9199999999</v>
      </c>
      <c r="CZ10" s="19">
        <v>8824448.9199999999</v>
      </c>
      <c r="DA10" s="19">
        <v>8824448.9199999999</v>
      </c>
      <c r="DB10" s="20"/>
    </row>
    <row r="11" spans="1:106" ht="24" customHeight="1" x14ac:dyDescent="0.25">
      <c r="A11" s="100" t="s">
        <v>277</v>
      </c>
      <c r="B11" s="100"/>
      <c r="C11" s="100"/>
      <c r="D11" s="100"/>
      <c r="E11" s="100"/>
      <c r="F11" s="100"/>
      <c r="G11" s="100"/>
      <c r="H11" s="101"/>
      <c r="I11" s="102" t="s">
        <v>288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4" t="s">
        <v>289</v>
      </c>
      <c r="CO11" s="100"/>
      <c r="CP11" s="100"/>
      <c r="CQ11" s="100"/>
      <c r="CR11" s="100"/>
      <c r="CS11" s="100"/>
      <c r="CT11" s="100"/>
      <c r="CU11" s="101"/>
      <c r="CV11" s="18" t="s">
        <v>0</v>
      </c>
      <c r="CW11" s="18" t="s">
        <v>48</v>
      </c>
      <c r="CX11" s="18" t="s">
        <v>0</v>
      </c>
      <c r="CY11" s="19">
        <v>213304196.02000001</v>
      </c>
      <c r="CZ11" s="19">
        <v>293247186.76999998</v>
      </c>
      <c r="DA11" s="19">
        <v>48564521.079999998</v>
      </c>
      <c r="DB11" s="20"/>
    </row>
    <row r="12" spans="1:106" ht="24" customHeight="1" x14ac:dyDescent="0.25">
      <c r="A12" s="100" t="s">
        <v>290</v>
      </c>
      <c r="B12" s="100"/>
      <c r="C12" s="100"/>
      <c r="D12" s="100"/>
      <c r="E12" s="100"/>
      <c r="F12" s="100"/>
      <c r="G12" s="100"/>
      <c r="H12" s="101"/>
      <c r="I12" s="102" t="s">
        <v>291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4" t="s">
        <v>292</v>
      </c>
      <c r="CO12" s="100"/>
      <c r="CP12" s="100"/>
      <c r="CQ12" s="100"/>
      <c r="CR12" s="100"/>
      <c r="CS12" s="100"/>
      <c r="CT12" s="100"/>
      <c r="CU12" s="101"/>
      <c r="CV12" s="18" t="s">
        <v>0</v>
      </c>
      <c r="CW12" s="18" t="s">
        <v>48</v>
      </c>
      <c r="CX12" s="18" t="s">
        <v>0</v>
      </c>
      <c r="CY12" s="19">
        <v>42997846.270000003</v>
      </c>
      <c r="CZ12" s="19">
        <v>43036551.079999998</v>
      </c>
      <c r="DA12" s="19">
        <v>43036551.079999998</v>
      </c>
      <c r="DB12" s="20"/>
    </row>
    <row r="13" spans="1:106" ht="16.5" customHeight="1" x14ac:dyDescent="0.25">
      <c r="A13" s="100" t="s">
        <v>293</v>
      </c>
      <c r="B13" s="100"/>
      <c r="C13" s="100"/>
      <c r="D13" s="100"/>
      <c r="E13" s="100"/>
      <c r="F13" s="100"/>
      <c r="G13" s="100"/>
      <c r="H13" s="101"/>
      <c r="I13" s="102" t="s">
        <v>294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4" t="s">
        <v>295</v>
      </c>
      <c r="CO13" s="100"/>
      <c r="CP13" s="100"/>
      <c r="CQ13" s="100"/>
      <c r="CR13" s="100"/>
      <c r="CS13" s="100"/>
      <c r="CT13" s="100"/>
      <c r="CU13" s="101"/>
      <c r="CV13" s="18" t="s">
        <v>296</v>
      </c>
      <c r="CW13" s="18" t="s">
        <v>48</v>
      </c>
      <c r="CX13" s="18" t="s">
        <v>0</v>
      </c>
      <c r="CY13" s="19">
        <v>42997846.270000003</v>
      </c>
      <c r="CZ13" s="19">
        <v>43036551.079999998</v>
      </c>
      <c r="DA13" s="19">
        <v>43036551.079999998</v>
      </c>
      <c r="DB13" s="20"/>
    </row>
    <row r="14" spans="1:106" ht="24" customHeight="1" x14ac:dyDescent="0.25">
      <c r="A14" s="100" t="s">
        <v>297</v>
      </c>
      <c r="B14" s="100"/>
      <c r="C14" s="100"/>
      <c r="D14" s="100"/>
      <c r="E14" s="100"/>
      <c r="F14" s="100"/>
      <c r="G14" s="100"/>
      <c r="H14" s="101"/>
      <c r="I14" s="102" t="s">
        <v>298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4" t="s">
        <v>299</v>
      </c>
      <c r="CO14" s="100"/>
      <c r="CP14" s="100"/>
      <c r="CQ14" s="100"/>
      <c r="CR14" s="100"/>
      <c r="CS14" s="100"/>
      <c r="CT14" s="100"/>
      <c r="CU14" s="101"/>
      <c r="CV14" s="18" t="s">
        <v>0</v>
      </c>
      <c r="CW14" s="18" t="s">
        <v>48</v>
      </c>
      <c r="CX14" s="18" t="s">
        <v>0</v>
      </c>
      <c r="CY14" s="19">
        <v>107821512.68000001</v>
      </c>
      <c r="CZ14" s="19">
        <v>134806055.69</v>
      </c>
      <c r="DA14" s="19">
        <v>2123390</v>
      </c>
      <c r="DB14" s="20"/>
    </row>
    <row r="15" spans="1:106" ht="15" x14ac:dyDescent="0.25">
      <c r="A15" s="100" t="s">
        <v>300</v>
      </c>
      <c r="B15" s="100"/>
      <c r="C15" s="100"/>
      <c r="D15" s="100"/>
      <c r="E15" s="100"/>
      <c r="F15" s="100"/>
      <c r="G15" s="100"/>
      <c r="H15" s="101"/>
      <c r="I15" s="102" t="s">
        <v>294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4" t="s">
        <v>301</v>
      </c>
      <c r="CO15" s="100"/>
      <c r="CP15" s="100"/>
      <c r="CQ15" s="100"/>
      <c r="CR15" s="100"/>
      <c r="CS15" s="100"/>
      <c r="CT15" s="100"/>
      <c r="CU15" s="101"/>
      <c r="CV15" s="18" t="s">
        <v>0</v>
      </c>
      <c r="CW15" s="18" t="s">
        <v>48</v>
      </c>
      <c r="CX15" s="18" t="s">
        <v>0</v>
      </c>
      <c r="CY15" s="19">
        <v>107821512.68000001</v>
      </c>
      <c r="CZ15" s="19">
        <v>134806055.69</v>
      </c>
      <c r="DA15" s="19">
        <v>2123390</v>
      </c>
      <c r="DB15" s="20"/>
    </row>
    <row r="16" spans="1:106" ht="15" x14ac:dyDescent="0.25">
      <c r="A16" s="100" t="s">
        <v>302</v>
      </c>
      <c r="B16" s="100"/>
      <c r="C16" s="100"/>
      <c r="D16" s="100"/>
      <c r="E16" s="100"/>
      <c r="F16" s="100"/>
      <c r="G16" s="100"/>
      <c r="H16" s="101"/>
      <c r="I16" s="102" t="s">
        <v>303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4" t="s">
        <v>304</v>
      </c>
      <c r="CO16" s="100"/>
      <c r="CP16" s="100"/>
      <c r="CQ16" s="100"/>
      <c r="CR16" s="100"/>
      <c r="CS16" s="100"/>
      <c r="CT16" s="100"/>
      <c r="CU16" s="101"/>
      <c r="CV16" s="18" t="s">
        <v>296</v>
      </c>
      <c r="CW16" s="18" t="s">
        <v>76</v>
      </c>
      <c r="CX16" s="18" t="s">
        <v>0</v>
      </c>
      <c r="CY16" s="19">
        <v>107821512.68000001</v>
      </c>
      <c r="CZ16" s="19">
        <v>134806055.69</v>
      </c>
      <c r="DA16" s="19">
        <v>2123390</v>
      </c>
      <c r="DB16" s="20"/>
    </row>
    <row r="17" spans="1:106" ht="15" x14ac:dyDescent="0.25">
      <c r="A17" s="100" t="s">
        <v>305</v>
      </c>
      <c r="B17" s="100"/>
      <c r="C17" s="100"/>
      <c r="D17" s="100"/>
      <c r="E17" s="100"/>
      <c r="F17" s="100"/>
      <c r="G17" s="100"/>
      <c r="H17" s="101"/>
      <c r="I17" s="102" t="s">
        <v>306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4" t="s">
        <v>307</v>
      </c>
      <c r="CO17" s="100"/>
      <c r="CP17" s="100"/>
      <c r="CQ17" s="100"/>
      <c r="CR17" s="100"/>
      <c r="CS17" s="100"/>
      <c r="CT17" s="100"/>
      <c r="CU17" s="101"/>
      <c r="CV17" s="18" t="s">
        <v>0</v>
      </c>
      <c r="CW17" s="18" t="s">
        <v>48</v>
      </c>
      <c r="CX17" s="18" t="s">
        <v>0</v>
      </c>
      <c r="CY17" s="19">
        <v>58450000</v>
      </c>
      <c r="CZ17" s="19">
        <v>112000000</v>
      </c>
      <c r="DA17" s="19"/>
      <c r="DB17" s="20"/>
    </row>
    <row r="18" spans="1:106" ht="15" x14ac:dyDescent="0.25">
      <c r="A18" s="100" t="s">
        <v>308</v>
      </c>
      <c r="B18" s="100"/>
      <c r="C18" s="100"/>
      <c r="D18" s="100"/>
      <c r="E18" s="100"/>
      <c r="F18" s="100"/>
      <c r="G18" s="100"/>
      <c r="H18" s="101"/>
      <c r="I18" s="102" t="s">
        <v>285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4" t="s">
        <v>309</v>
      </c>
      <c r="CO18" s="100"/>
      <c r="CP18" s="100"/>
      <c r="CQ18" s="100"/>
      <c r="CR18" s="100"/>
      <c r="CS18" s="100"/>
      <c r="CT18" s="100"/>
      <c r="CU18" s="101"/>
      <c r="CV18" s="18" t="s">
        <v>296</v>
      </c>
      <c r="CW18" s="18" t="s">
        <v>76</v>
      </c>
      <c r="CX18" s="18" t="s">
        <v>0</v>
      </c>
      <c r="CY18" s="19">
        <v>58450000</v>
      </c>
      <c r="CZ18" s="19">
        <v>112000000</v>
      </c>
      <c r="DA18" s="19"/>
      <c r="DB18" s="20"/>
    </row>
    <row r="19" spans="1:106" ht="15" x14ac:dyDescent="0.25">
      <c r="A19" s="100" t="s">
        <v>310</v>
      </c>
      <c r="B19" s="100"/>
      <c r="C19" s="100"/>
      <c r="D19" s="100"/>
      <c r="E19" s="100"/>
      <c r="F19" s="100"/>
      <c r="G19" s="100"/>
      <c r="H19" s="101"/>
      <c r="I19" s="102" t="s">
        <v>311</v>
      </c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4" t="s">
        <v>312</v>
      </c>
      <c r="CO19" s="100"/>
      <c r="CP19" s="100"/>
      <c r="CQ19" s="100"/>
      <c r="CR19" s="100"/>
      <c r="CS19" s="100"/>
      <c r="CT19" s="100"/>
      <c r="CU19" s="101"/>
      <c r="CV19" s="18" t="s">
        <v>0</v>
      </c>
      <c r="CW19" s="18" t="s">
        <v>48</v>
      </c>
      <c r="CX19" s="18" t="s">
        <v>0</v>
      </c>
      <c r="CY19" s="19">
        <v>4034837.07</v>
      </c>
      <c r="CZ19" s="19">
        <v>3404580</v>
      </c>
      <c r="DA19" s="19">
        <v>3404580</v>
      </c>
      <c r="DB19" s="20"/>
    </row>
    <row r="20" spans="1:106" ht="15" x14ac:dyDescent="0.25">
      <c r="A20" s="100" t="s">
        <v>313</v>
      </c>
      <c r="B20" s="100"/>
      <c r="C20" s="100"/>
      <c r="D20" s="100"/>
      <c r="E20" s="100"/>
      <c r="F20" s="100"/>
      <c r="G20" s="100"/>
      <c r="H20" s="101"/>
      <c r="I20" s="102" t="s">
        <v>294</v>
      </c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4" t="s">
        <v>314</v>
      </c>
      <c r="CO20" s="100"/>
      <c r="CP20" s="100"/>
      <c r="CQ20" s="100"/>
      <c r="CR20" s="100"/>
      <c r="CS20" s="100"/>
      <c r="CT20" s="100"/>
      <c r="CU20" s="101"/>
      <c r="CV20" s="18" t="s">
        <v>0</v>
      </c>
      <c r="CW20" s="18" t="s">
        <v>48</v>
      </c>
      <c r="CX20" s="18" t="s">
        <v>0</v>
      </c>
      <c r="CY20" s="19">
        <v>4034837.07</v>
      </c>
      <c r="CZ20" s="19">
        <v>3404580</v>
      </c>
      <c r="DA20" s="19">
        <v>3404580</v>
      </c>
      <c r="DB20" s="20"/>
    </row>
    <row r="21" spans="1:106" ht="15" x14ac:dyDescent="0.25">
      <c r="A21" s="100" t="s">
        <v>315</v>
      </c>
      <c r="B21" s="100"/>
      <c r="C21" s="100"/>
      <c r="D21" s="100"/>
      <c r="E21" s="100"/>
      <c r="F21" s="100"/>
      <c r="G21" s="100"/>
      <c r="H21" s="101"/>
      <c r="I21" s="102" t="s">
        <v>303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4" t="s">
        <v>316</v>
      </c>
      <c r="CO21" s="100"/>
      <c r="CP21" s="100"/>
      <c r="CQ21" s="100"/>
      <c r="CR21" s="100"/>
      <c r="CS21" s="100"/>
      <c r="CT21" s="100"/>
      <c r="CU21" s="101"/>
      <c r="CV21" s="18" t="s">
        <v>296</v>
      </c>
      <c r="CW21" s="18" t="s">
        <v>76</v>
      </c>
      <c r="CX21" s="18" t="s">
        <v>0</v>
      </c>
      <c r="CY21" s="19">
        <v>4034837.07</v>
      </c>
      <c r="CZ21" s="19">
        <v>3404580</v>
      </c>
      <c r="DA21" s="19">
        <v>3404580</v>
      </c>
      <c r="DB21" s="20"/>
    </row>
    <row r="22" spans="1:106" ht="12.75" customHeight="1" x14ac:dyDescent="0.25">
      <c r="A22" s="93">
        <v>2</v>
      </c>
      <c r="B22" s="93"/>
      <c r="C22" s="93"/>
      <c r="D22" s="93"/>
      <c r="E22" s="93"/>
      <c r="F22" s="93"/>
      <c r="G22" s="93"/>
      <c r="H22" s="94"/>
      <c r="I22" s="95" t="s">
        <v>317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7" t="s">
        <v>318</v>
      </c>
      <c r="CO22" s="98"/>
      <c r="CP22" s="98"/>
      <c r="CQ22" s="98"/>
      <c r="CR22" s="98"/>
      <c r="CS22" s="98"/>
      <c r="CT22" s="98"/>
      <c r="CU22" s="99"/>
      <c r="CV22" s="15" t="s">
        <v>0</v>
      </c>
      <c r="CW22" s="15" t="s">
        <v>48</v>
      </c>
      <c r="CX22" s="15" t="s">
        <v>0</v>
      </c>
      <c r="CY22" s="16">
        <v>213304196.02000001</v>
      </c>
      <c r="CZ22" s="16">
        <v>293247186.76999998</v>
      </c>
      <c r="DA22" s="16">
        <v>48564521.079999998</v>
      </c>
      <c r="DB22" s="17"/>
    </row>
    <row r="23" spans="1:106" ht="24" customHeight="1" x14ac:dyDescent="0.25">
      <c r="A23" s="100" t="s">
        <v>319</v>
      </c>
      <c r="B23" s="100"/>
      <c r="C23" s="100"/>
      <c r="D23" s="100"/>
      <c r="E23" s="100"/>
      <c r="F23" s="100"/>
      <c r="G23" s="100"/>
      <c r="H23" s="101"/>
      <c r="I23" s="102" t="s">
        <v>320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4" t="s">
        <v>321</v>
      </c>
      <c r="CO23" s="100"/>
      <c r="CP23" s="100"/>
      <c r="CQ23" s="100"/>
      <c r="CR23" s="100"/>
      <c r="CS23" s="100"/>
      <c r="CT23" s="100"/>
      <c r="CU23" s="101"/>
      <c r="CV23" s="18" t="s">
        <v>296</v>
      </c>
      <c r="CW23" s="18" t="s">
        <v>48</v>
      </c>
      <c r="CX23" s="18" t="s">
        <v>0</v>
      </c>
      <c r="CY23" s="19">
        <v>213304196.02000001</v>
      </c>
      <c r="CZ23" s="19">
        <v>293247186.76999998</v>
      </c>
      <c r="DA23" s="19">
        <v>48564521.079999998</v>
      </c>
      <c r="DB23" s="20"/>
    </row>
    <row r="24" spans="1:106" ht="12.75" customHeight="1" x14ac:dyDescent="0.25">
      <c r="A24" s="93">
        <v>3</v>
      </c>
      <c r="B24" s="93"/>
      <c r="C24" s="93"/>
      <c r="D24" s="93"/>
      <c r="E24" s="93"/>
      <c r="F24" s="93"/>
      <c r="G24" s="93"/>
      <c r="H24" s="94"/>
      <c r="I24" s="95" t="s">
        <v>322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7" t="s">
        <v>323</v>
      </c>
      <c r="CO24" s="98"/>
      <c r="CP24" s="98"/>
      <c r="CQ24" s="98"/>
      <c r="CR24" s="98"/>
      <c r="CS24" s="98"/>
      <c r="CT24" s="98"/>
      <c r="CU24" s="99"/>
      <c r="CV24" s="15" t="s">
        <v>0</v>
      </c>
      <c r="CW24" s="15" t="s">
        <v>48</v>
      </c>
      <c r="CX24" s="15" t="s">
        <v>0</v>
      </c>
      <c r="CY24" s="16"/>
      <c r="CZ24" s="16"/>
      <c r="DA24" s="16"/>
      <c r="DB24" s="17"/>
    </row>
    <row r="25" spans="1:106" ht="15" x14ac:dyDescent="0.25">
      <c r="CV25" s="23" t="s">
        <v>255</v>
      </c>
    </row>
    <row r="26" spans="1:106" ht="15" x14ac:dyDescent="0.25">
      <c r="I26" s="1" t="s">
        <v>324</v>
      </c>
      <c r="CV26" s="24" t="s">
        <v>256</v>
      </c>
    </row>
    <row r="27" spans="1:106" ht="15" x14ac:dyDescent="0.25">
      <c r="I27" s="1" t="s">
        <v>325</v>
      </c>
      <c r="AQ27" s="82" t="s">
        <v>337</v>
      </c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Y27" s="82" t="s">
        <v>338</v>
      </c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V27" s="24" t="s">
        <v>257</v>
      </c>
    </row>
    <row r="28" spans="1:106" ht="15" x14ac:dyDescent="0.25">
      <c r="AQ28" s="89" t="s">
        <v>326</v>
      </c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K28" s="89" t="s">
        <v>327</v>
      </c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Y28" s="89" t="s">
        <v>6</v>
      </c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V28" s="24" t="s">
        <v>258</v>
      </c>
    </row>
    <row r="29" spans="1:106" ht="15" x14ac:dyDescent="0.25"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V29" s="24" t="s">
        <v>259</v>
      </c>
    </row>
    <row r="30" spans="1:106" ht="15" x14ac:dyDescent="0.25">
      <c r="I30" s="1" t="s">
        <v>328</v>
      </c>
      <c r="AM30" s="82" t="s">
        <v>339</v>
      </c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CA30" s="86" t="s">
        <v>340</v>
      </c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V30" s="23" t="s">
        <v>255</v>
      </c>
    </row>
    <row r="31" spans="1:106" ht="15" x14ac:dyDescent="0.25">
      <c r="AM31" s="89" t="s">
        <v>326</v>
      </c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G31" s="89" t="s">
        <v>329</v>
      </c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CA31" s="89" t="s">
        <v>330</v>
      </c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V31" s="24" t="s">
        <v>260</v>
      </c>
    </row>
    <row r="32" spans="1:106" ht="15" x14ac:dyDescent="0.25"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V32" s="24" t="s">
        <v>261</v>
      </c>
    </row>
    <row r="33" spans="1:100" ht="15" x14ac:dyDescent="0.25">
      <c r="I33" s="85" t="s">
        <v>331</v>
      </c>
      <c r="J33" s="85"/>
      <c r="K33" s="86" t="s">
        <v>333</v>
      </c>
      <c r="L33" s="86"/>
      <c r="M33" s="86"/>
      <c r="N33" s="87" t="s">
        <v>331</v>
      </c>
      <c r="O33" s="87"/>
      <c r="Q33" s="86" t="s">
        <v>334</v>
      </c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5"/>
      <c r="AG33" s="91" t="s">
        <v>296</v>
      </c>
      <c r="AH33" s="92"/>
      <c r="AI33" s="92"/>
      <c r="AJ33" s="92"/>
      <c r="AK33" s="92"/>
      <c r="AL33" s="1" t="s">
        <v>332</v>
      </c>
      <c r="CV33" s="24" t="s">
        <v>262</v>
      </c>
    </row>
    <row r="34" spans="1:100" ht="15" x14ac:dyDescent="0.25">
      <c r="CV34" s="24" t="s">
        <v>263</v>
      </c>
    </row>
    <row r="35" spans="1:100" ht="3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1"/>
    </row>
    <row r="36" spans="1:100" ht="10.15" customHeight="1" x14ac:dyDescent="0.25">
      <c r="A36" s="32" t="s">
        <v>335</v>
      </c>
      <c r="CM36" s="33"/>
    </row>
    <row r="37" spans="1:100" ht="10.15" customHeight="1" x14ac:dyDescent="0.2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3"/>
    </row>
    <row r="38" spans="1:100" ht="7.9" customHeight="1" x14ac:dyDescent="0.25">
      <c r="A38" s="88" t="s">
        <v>336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90"/>
    </row>
    <row r="39" spans="1:100" ht="6" customHeight="1" x14ac:dyDescent="0.25">
      <c r="A39" s="34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35"/>
    </row>
    <row r="40" spans="1:100" ht="10.15" customHeight="1" x14ac:dyDescent="0.2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3"/>
    </row>
    <row r="41" spans="1:100" ht="7.9" customHeight="1" x14ac:dyDescent="0.25">
      <c r="A41" s="88" t="s">
        <v>327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AH41" s="89" t="s">
        <v>6</v>
      </c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90"/>
    </row>
    <row r="42" spans="1:100" ht="10.15" customHeight="1" x14ac:dyDescent="0.25">
      <c r="A42" s="32"/>
      <c r="CM42" s="33"/>
    </row>
    <row r="43" spans="1:100" ht="10.15" customHeight="1" x14ac:dyDescent="0.25">
      <c r="A43" s="84" t="s">
        <v>331</v>
      </c>
      <c r="B43" s="85"/>
      <c r="C43" s="86"/>
      <c r="D43" s="86"/>
      <c r="E43" s="86"/>
      <c r="F43" s="87" t="s">
        <v>331</v>
      </c>
      <c r="G43" s="87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5">
        <v>20</v>
      </c>
      <c r="Y43" s="85"/>
      <c r="Z43" s="85"/>
      <c r="AA43" s="80"/>
      <c r="AB43" s="80"/>
      <c r="AC43" s="80"/>
      <c r="AD43" s="1" t="s">
        <v>332</v>
      </c>
      <c r="CM43" s="33"/>
    </row>
    <row r="44" spans="1:100" ht="3" customHeight="1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8"/>
    </row>
    <row r="45" spans="1:100" ht="15" x14ac:dyDescent="0.25"/>
  </sheetData>
  <mergeCells count="95">
    <mergeCell ref="B1:DB1"/>
    <mergeCell ref="A3:H5"/>
    <mergeCell ref="I3:CM5"/>
    <mergeCell ref="CN3:CU5"/>
    <mergeCell ref="CX3:CX5"/>
    <mergeCell ref="CY3:DB3"/>
    <mergeCell ref="DB4:DB5"/>
    <mergeCell ref="CV3:CV5"/>
    <mergeCell ref="CW3:CW5"/>
    <mergeCell ref="A6:H6"/>
    <mergeCell ref="I6:CM6"/>
    <mergeCell ref="CN6:CU6"/>
    <mergeCell ref="A7:H7"/>
    <mergeCell ref="I7:CM7"/>
    <mergeCell ref="CN7:CU7"/>
    <mergeCell ref="A8:H8"/>
    <mergeCell ref="I8:CM8"/>
    <mergeCell ref="CN8:CU8"/>
    <mergeCell ref="A9:H9"/>
    <mergeCell ref="I9:CM9"/>
    <mergeCell ref="CN9:CU9"/>
    <mergeCell ref="A10:H10"/>
    <mergeCell ref="I10:CM10"/>
    <mergeCell ref="CN10:CU10"/>
    <mergeCell ref="A11:H11"/>
    <mergeCell ref="I11:CM11"/>
    <mergeCell ref="CN11:CU11"/>
    <mergeCell ref="A12:H12"/>
    <mergeCell ref="I12:CM12"/>
    <mergeCell ref="CN12:CU12"/>
    <mergeCell ref="A13:H13"/>
    <mergeCell ref="I13:CM13"/>
    <mergeCell ref="CN13:CU13"/>
    <mergeCell ref="A14:H14"/>
    <mergeCell ref="I14:CM14"/>
    <mergeCell ref="CN14:CU14"/>
    <mergeCell ref="A15:H15"/>
    <mergeCell ref="I15:CM15"/>
    <mergeCell ref="CN15:CU15"/>
    <mergeCell ref="A16:H16"/>
    <mergeCell ref="I16:CM16"/>
    <mergeCell ref="CN16:CU16"/>
    <mergeCell ref="A17:H17"/>
    <mergeCell ref="I17:CM17"/>
    <mergeCell ref="CN17:CU17"/>
    <mergeCell ref="A18:H18"/>
    <mergeCell ref="I18:CM18"/>
    <mergeCell ref="CN18:CU18"/>
    <mergeCell ref="A19:H19"/>
    <mergeCell ref="I19:CM19"/>
    <mergeCell ref="CN19:CU19"/>
    <mergeCell ref="A20:H20"/>
    <mergeCell ref="I20:CM20"/>
    <mergeCell ref="CN20:CU20"/>
    <mergeCell ref="A21:H21"/>
    <mergeCell ref="I21:CM21"/>
    <mergeCell ref="CN21:CU21"/>
    <mergeCell ref="A22:H22"/>
    <mergeCell ref="I22:CM22"/>
    <mergeCell ref="CN22:CU22"/>
    <mergeCell ref="A23:H23"/>
    <mergeCell ref="I23:CM23"/>
    <mergeCell ref="CN23:CU23"/>
    <mergeCell ref="A24:H24"/>
    <mergeCell ref="I24:CM24"/>
    <mergeCell ref="CN24:CU24"/>
    <mergeCell ref="AQ27:BH27"/>
    <mergeCell ref="BK27:BV27"/>
    <mergeCell ref="BY27:CR27"/>
    <mergeCell ref="AQ28:BH28"/>
    <mergeCell ref="BK28:BV28"/>
    <mergeCell ref="BY28:CR28"/>
    <mergeCell ref="AM30:BD30"/>
    <mergeCell ref="BG30:BX30"/>
    <mergeCell ref="CA30:CR30"/>
    <mergeCell ref="AM31:BD31"/>
    <mergeCell ref="BG31:BX31"/>
    <mergeCell ref="CA31:CR31"/>
    <mergeCell ref="I33:J33"/>
    <mergeCell ref="K33:M33"/>
    <mergeCell ref="N33:O33"/>
    <mergeCell ref="Q33:AE33"/>
    <mergeCell ref="AG33:AK33"/>
    <mergeCell ref="AA43:AC43"/>
    <mergeCell ref="A37:CM37"/>
    <mergeCell ref="A43:B43"/>
    <mergeCell ref="C43:E43"/>
    <mergeCell ref="F43:G43"/>
    <mergeCell ref="I43:W43"/>
    <mergeCell ref="X43:Z43"/>
    <mergeCell ref="A38:CM38"/>
    <mergeCell ref="A40:Y40"/>
    <mergeCell ref="AH40:CM40"/>
    <mergeCell ref="A41:Y41"/>
    <mergeCell ref="AH41:CM41"/>
  </mergeCells>
  <pageMargins left="0.59055118110236227" right="0.51181102362204722" top="0.78740157480314965" bottom="0.31496062992125984" header="0.19685039370078741" footer="0.19685039370078741"/>
  <pageSetup paperSize="9"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rep:2.56.0.900</dc:description>
  <cp:lastModifiedBy>Инна</cp:lastModifiedBy>
  <cp:lastPrinted>2024-07-04T12:50:20Z</cp:lastPrinted>
  <dcterms:created xsi:type="dcterms:W3CDTF">2024-06-27T14:26:41Z</dcterms:created>
  <dcterms:modified xsi:type="dcterms:W3CDTF">2024-07-05T13:43:22Z</dcterms:modified>
</cp:coreProperties>
</file>